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511 Besondere soziale Dienste\51.12\Sonstiges 51.12\KiTa-Online-Anmeldeverfahren\Hilfeseite\Beitragseinstufung\"/>
    </mc:Choice>
  </mc:AlternateContent>
  <xr:revisionPtr revIDLastSave="0" documentId="8_{B5487AB3-77F3-4D5F-8EBA-DF0171C1CCAE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Tabelle1" sheetId="1" state="hidden" r:id="rId1"/>
    <sheet name="zulässig" sheetId="2" state="hidden" r:id="rId2"/>
    <sheet name="deutsch" sheetId="3" r:id="rId3"/>
    <sheet name="englisch" sheetId="4" r:id="rId4"/>
    <sheet name="französisch" sheetId="5" r:id="rId5"/>
    <sheet name="türkisch" sheetId="7" r:id="rId6"/>
    <sheet name="arabisch" sheetId="6" r:id="rId7"/>
    <sheet name="ukrainisch" sheetId="9" r:id="rId8"/>
  </sheets>
  <definedNames>
    <definedName name="Kontrollkästchen28" localSheetId="0">Tabelle1!$C$46</definedName>
    <definedName name="Kontrollkästchen30" localSheetId="0">Tabelle1!$C$48</definedName>
    <definedName name="Kontrollkästchen31" localSheetId="0">Tabelle1!$C$49</definedName>
    <definedName name="Kontrollkästchen34" localSheetId="0">Tabelle1!$B$24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9" l="1"/>
  <c r="E50" i="6"/>
  <c r="E50" i="5"/>
  <c r="E50" i="4"/>
  <c r="E46" i="9"/>
  <c r="E45" i="9"/>
  <c r="E46" i="6"/>
  <c r="E45" i="6"/>
  <c r="E46" i="7"/>
  <c r="E45" i="7"/>
  <c r="E46" i="5"/>
  <c r="E45" i="5"/>
  <c r="E46" i="4"/>
  <c r="E45" i="4"/>
  <c r="E47" i="3"/>
  <c r="E46" i="3"/>
  <c r="E40" i="4"/>
  <c r="E48" i="4" s="1"/>
  <c r="E41" i="4"/>
  <c r="E42" i="4"/>
  <c r="E43" i="4"/>
  <c r="E44" i="4"/>
  <c r="E47" i="4"/>
  <c r="E32" i="9" l="1"/>
  <c r="E32" i="6"/>
  <c r="E32" i="7"/>
  <c r="E32" i="5"/>
  <c r="E32" i="4"/>
  <c r="E32" i="3" l="1"/>
  <c r="E41" i="3" l="1"/>
  <c r="E42" i="3"/>
  <c r="E43" i="3"/>
  <c r="E44" i="3"/>
  <c r="E45" i="3"/>
  <c r="E48" i="3"/>
  <c r="E47" i="6"/>
  <c r="E44" i="6"/>
  <c r="E43" i="6"/>
  <c r="E42" i="6"/>
  <c r="E41" i="6"/>
  <c r="E40" i="6"/>
  <c r="E47" i="9"/>
  <c r="E44" i="9"/>
  <c r="E43" i="9"/>
  <c r="E42" i="9"/>
  <c r="E41" i="9"/>
  <c r="E40" i="9"/>
  <c r="E47" i="7"/>
  <c r="E44" i="7"/>
  <c r="E43" i="7"/>
  <c r="E42" i="7"/>
  <c r="E41" i="7"/>
  <c r="E40" i="7"/>
  <c r="E47" i="5"/>
  <c r="E44" i="5"/>
  <c r="E43" i="5"/>
  <c r="E42" i="5"/>
  <c r="E41" i="5"/>
  <c r="E40" i="5"/>
  <c r="E48" i="7" l="1"/>
  <c r="E50" i="7" s="1"/>
  <c r="E49" i="3"/>
  <c r="E50" i="3" s="1"/>
  <c r="E48" i="6"/>
  <c r="E48" i="5"/>
  <c r="E48" i="9"/>
  <c r="B33" i="1" l="1"/>
  <c r="B32" i="1"/>
  <c r="B31" i="1"/>
  <c r="B30" i="1"/>
  <c r="B36" i="1"/>
  <c r="B37" i="1"/>
  <c r="B35" i="1"/>
  <c r="B34" i="1"/>
  <c r="B38" i="1" l="1"/>
  <c r="B40" i="1" s="1"/>
  <c r="B42" i="1" s="1"/>
  <c r="B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Trost, Fabian</author>
  </authors>
  <commentList>
    <comment ref="B3" authorId="0" shapeId="0" xr:uid="{BC005506-D1C9-4823-8B90-B3DFAC4CC244}">
      <text>
        <r>
          <rPr>
            <b/>
            <sz val="9"/>
            <color indexed="81"/>
            <rFont val="Segoe UI"/>
            <family val="2"/>
          </rPr>
          <t>Trost, Fabian:</t>
        </r>
        <r>
          <rPr>
            <sz val="9"/>
            <color indexed="81"/>
            <rFont val="Segoe UI"/>
            <family val="2"/>
          </rPr>
          <t xml:space="preserve">
Bitte markieren Sie dieses Feldes "x" oder "X", wenn die die genannten Leistugen beziehen.</t>
        </r>
      </text>
    </comment>
  </commentList>
</comments>
</file>

<file path=xl/sharedStrings.xml><?xml version="1.0" encoding="utf-8"?>
<sst xmlns="http://schemas.openxmlformats.org/spreadsheetml/2006/main" count="407" uniqueCount="222">
  <si>
    <t>Minijob</t>
  </si>
  <si>
    <t>Selbständiger Arbeit / Gewerbebetrieb</t>
  </si>
  <si>
    <t>Vermietung / Verpachtung</t>
  </si>
  <si>
    <t>Kapitalvermögen</t>
  </si>
  <si>
    <t>Unterhaltsleistungen, UVG</t>
  </si>
  <si>
    <t>Arbeitslosengeld I</t>
  </si>
  <si>
    <t xml:space="preserve">Bafög, BAB, Studienkredit, Stipendium o. ä. </t>
  </si>
  <si>
    <t xml:space="preserve">Krankengeld, Übergangsgeld, Kurzarbeitergeld o. ä. </t>
  </si>
  <si>
    <t>Elterngeld / Mutterschaftsgeld</t>
  </si>
  <si>
    <t xml:space="preserve"> </t>
  </si>
  <si>
    <t>Elternteil 1</t>
  </si>
  <si>
    <t>Elternteil 2</t>
  </si>
  <si>
    <t>Wieviele Kinder leben im Haushalt, für die Kindergeld bezogen wird?</t>
  </si>
  <si>
    <t>Tätigkeit, die von der Rentenversicherungspflicht befreit ist( Beamter, Geschäftsführer o. ä.)</t>
  </si>
  <si>
    <t>Ein Haushaltsmitglied zahlt Unterhalt aufgrund gesetzlicher Verpflichtung in Höhe von:</t>
  </si>
  <si>
    <t>Nichtselbständiger Tätigkeit, incl. aller Sonderzahlungen</t>
  </si>
  <si>
    <t>250 KG je Kind und Kinderfreibetrag</t>
  </si>
  <si>
    <t>In der Haushaltsgemeinschaft werden Brutto Jahreseinkünfte erzielt aus:</t>
  </si>
  <si>
    <t>Abzüge vom Haushaltseinkommen</t>
  </si>
  <si>
    <t>jährlich</t>
  </si>
  <si>
    <t>Info/ Hinweise</t>
  </si>
  <si>
    <t>siehe Dezember Gehaltsabrechnung des Vorjahres oder aktuelle wenn niedriger oder höher 15%</t>
  </si>
  <si>
    <t>sonst halber Kinderfreibetrag, Unterhalt oder UVG nicht vergessen</t>
  </si>
  <si>
    <t>nur ja oder nein oder Häkchen möglichHier braucht nichts weiter eingetragen werden, Stufe 1</t>
  </si>
  <si>
    <t>Selbsteinstufung</t>
  </si>
  <si>
    <t>pers. Abzüge</t>
  </si>
  <si>
    <t>bereinigtes Einkommen</t>
  </si>
  <si>
    <t>Jahresbrutto 0%</t>
  </si>
  <si>
    <t>Kinderfreibetrag</t>
  </si>
  <si>
    <t>Kindergeld</t>
  </si>
  <si>
    <t>Jahresbrutto 30% ET 1</t>
  </si>
  <si>
    <t>wenn weniger als 0 dann null</t>
  </si>
  <si>
    <t>Jahresbrutto 30% ET 2</t>
  </si>
  <si>
    <t>Jahresbrutto 25% ET 1</t>
  </si>
  <si>
    <t>Jahresbrutto 25% ET 2</t>
  </si>
  <si>
    <t>Werbungskosten ET1</t>
  </si>
  <si>
    <t>Werbungskosten ET 2</t>
  </si>
  <si>
    <t>Ich mache den Werbungskostenpauschalbetrag übersteigende Werbungskosten 
und/oder einen Behinderten-Pauschalabzug geltend in Höhe von:</t>
  </si>
  <si>
    <t>wieviele dieser Kinder haben einen Unterhaltsanspruch gegen einen getrennt lebenden Elternteil?</t>
  </si>
  <si>
    <t>x</t>
  </si>
  <si>
    <t>Ich beziehe Bürgergeld, Wohngeld, Kinderzuschlag, Leistungen nach AsylbLG. oder eine ähnliche Leistung</t>
  </si>
  <si>
    <t>X</t>
  </si>
  <si>
    <t>Hinweis: Diese Berechnung ist nicht verbindlich und dient lediglich als Anhaltspunkt.</t>
  </si>
  <si>
    <t>Nein</t>
  </si>
  <si>
    <t>Wieviele dieser Kinder haben einen Unterhaltsanspruch gegen einen getrennt lebenden Elternteil?</t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</si>
  <si>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Bitte auswählen</t>
    </r>
  </si>
  <si>
    <r>
      <rPr>
        <sz val="18"/>
        <color theme="1"/>
        <rFont val="Arial"/>
        <family val="2"/>
      </rPr>
      <t>←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Bitte auswählen</t>
    </r>
  </si>
  <si>
    <r>
      <rPr>
        <b/>
        <u/>
        <sz val="14"/>
        <color rgb="FFFF0000"/>
        <rFont val="Arial"/>
        <family val="2"/>
      </rPr>
      <t>Hinweis:</t>
    </r>
    <r>
      <rPr>
        <b/>
        <sz val="14"/>
        <color rgb="FFFF0000"/>
        <rFont val="Arial"/>
        <family val="2"/>
      </rPr>
      <t xml:space="preserve"> Bitte füllen Sie die grün-markierten Felder aus, um eine </t>
    </r>
    <r>
      <rPr>
        <b/>
        <u/>
        <sz val="14"/>
        <color rgb="FFFF0000"/>
        <rFont val="Arial"/>
        <family val="2"/>
      </rPr>
      <t>unverbindliche</t>
    </r>
    <r>
      <rPr>
        <b/>
        <sz val="14"/>
        <color rgb="FFFF0000"/>
        <rFont val="Arial"/>
        <family val="2"/>
      </rPr>
      <t xml:space="preserve"> Selbsteinstufung der Beitragsklasse zu erhalten.</t>
    </r>
  </si>
  <si>
    <t>↓ Für weitere Informationen zur Entgelthöhe bitte weiter scrollen ↓</t>
  </si>
  <si>
    <t>Orientierungsrechner zur Selbsteinstufung &amp; Informationen zur Entgelthöhe</t>
  </si>
  <si>
    <r>
      <t xml:space="preserve">Informationen zur Entgeltordnung zum Download
</t>
    </r>
    <r>
      <rPr>
        <sz val="11"/>
        <rFont val="Arial"/>
        <family val="2"/>
      </rPr>
      <t>Wenn Sie auf dieses Feld klicken, werden Sie automatisch auf die Website der Stadt Göttingen weitergeleitet</t>
    </r>
  </si>
  <si>
    <t>Sprachauswahl | Language Selection | Sélection de la Langue | Dil Seçimi | اختيار اللغة | Вибір мови</t>
  </si>
  <si>
    <t>Deutsch | English | Français | Türkçe | عربي | українська</t>
  </si>
  <si>
    <t>Orientation calculator for self-assessment &amp; information on salary levels</t>
  </si>
  <si>
    <t>Calculateur d'orientation pour l'auto-évaluation et l'information sur les niveaux de salaire</t>
  </si>
  <si>
    <t>Kendini değerlendirme ve maaş seviyeleri hakkında bilgi için oryantasyon hesaplayıcısı</t>
  </si>
  <si>
    <t>حاسبة التوجيه للتقييم الذاتي ومعلومات عن مستويات الرواتب</t>
  </si>
  <si>
    <t>Орієнтаційний калькулятор для самооцінки та інформації про рівень заробітної плати</t>
  </si>
  <si>
    <t>Remarque : Veuillez remplir les champs verts pour recevoir une auto-évaluation sans engagement de la classe de contribution.</t>
  </si>
  <si>
    <t>Not: Katkı sınıfının bağlayıcı olmayan öz değerlendirmesini almak için lütfen yeşil alanları doldurun.</t>
  </si>
  <si>
    <t>Примітка. Будь ласка, заповніть зелені поля, щоб отримати необов’язкову самооцінку класу внеску.</t>
  </si>
  <si>
    <t>ملاحظة: يرجى ملء الحقول الخضراء لتلقي تقييم ذاتي غير ملزم لفئة المساهمة.</t>
  </si>
  <si>
    <t>I receive citizen's allowance, housing benefit, child allowance, benefits under AsylbLG or a similar benefit</t>
  </si>
  <si>
    <t>Je reçois une allocation citoyenne, une allocation logement, un complément pour enfant et des prestations au titre de la loi sur les prestations aux demandeurs d'asile. ou un service similaire</t>
  </si>
  <si>
    <t>Vatandaşlık yardımı, konut yardımı, çocuk desteği ve Sığınmacılar Yasası kapsamındaki yardımlardan faydalanıyorum. veya benzer bir hizmet</t>
  </si>
  <si>
    <t>Я отримую громадянську допомогу, житлову допомогу, дитячу допомогу та допомогу відповідно до Закону про допомогу шукачам притулку. або подібну послугу</t>
  </si>
  <si>
    <t>أتلقى مخصصات المواطن، وإعانات السكن، ومكملات الأطفال، والمزايا بموجب قانون مزايا طالبي اللجوء. أو خدمة مماثلة</t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</si>
  <si>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Please select</t>
    </r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</si>
  <si>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Veuillez sélectionner</t>
    </r>
  </si>
  <si>
    <r>
      <rPr>
        <sz val="18"/>
        <color theme="1"/>
        <rFont val="Arial"/>
        <family val="2"/>
      </rPr>
      <t>←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Lütfen seçin</t>
    </r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</si>
  <si>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Lütfen seçin</t>
    </r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</si>
  <si>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Будь ласка, виберіть</t>
    </r>
  </si>
  <si>
    <r>
      <rPr>
        <i/>
        <sz val="18"/>
        <color theme="1"/>
        <rFont val="Arial"/>
        <family val="2"/>
      </rPr>
      <t>←</t>
    </r>
    <r>
      <rPr>
        <i/>
        <sz val="8"/>
        <color theme="1"/>
        <rFont val="Arial"/>
        <family val="2"/>
      </rPr>
      <t xml:space="preserve"> الرجاء الاختيار</t>
    </r>
  </si>
  <si>
    <t>How many children live in the household for whom child benefit is received?</t>
  </si>
  <si>
    <t>Combien d'enfants vivent dans le ménage pour lequel des allocations familiales sont perçues ?</t>
  </si>
  <si>
    <t>Çocuk yardımı alınan hanede kaç çocuk yaşıyor?</t>
  </si>
  <si>
    <t>Скільки дітей проживає в сім'ї, на яких виплачується допомога?</t>
  </si>
  <si>
    <t>كم عدد الأطفال الذين يعيشون في الأسرة التي تتلقى إعانة الطفل من أجلها؟</t>
  </si>
  <si>
    <t>How many of these children have a maintenance claim against a separated parent?</t>
  </si>
  <si>
    <t>Combien de ces enfants ont une demande d’entretien contre un parent séparé ?</t>
  </si>
  <si>
    <t>Bu çocuklar neden yaşayan bir parçayla yaşamaya karşı tavizsiz bir tutum sergiliyorlar?</t>
  </si>
  <si>
    <t>Скільки з цих дітей мають претензію на аліменти до батьків, які розлучилися?</t>
  </si>
  <si>
    <t>كم عدد هؤلاء الأطفال الذين لديهم مطالبة بالنفقة ضد أحد الوالدين المنفصلين؟</t>
  </si>
  <si>
    <t>In the household community, gross annual income is generated from:</t>
  </si>
  <si>
    <t>Dans la communauté familiale, le revenu annuel brut est généré par :</t>
  </si>
  <si>
    <t>У спільноті домогосподарств валовий річний дохід формується з:</t>
  </si>
  <si>
    <t>في المجتمع الأسري، يتم توليد الدخل السنوي الإجمالي من:</t>
  </si>
  <si>
    <t>Biz ev topluluğundayız Yıllık hammadde (hammadde) üretimi:</t>
  </si>
  <si>
    <t>Non-self-employed work, including all special payments</t>
  </si>
  <si>
    <t>Work that is exempt from pension insurance (civil servant, managing director, etc.)</t>
  </si>
  <si>
    <t>Self-employed work / commercial enterprise</t>
  </si>
  <si>
    <t>Rental / leasing</t>
  </si>
  <si>
    <t>Capital assets</t>
  </si>
  <si>
    <t>Maintenance payments, UVG ​​</t>
  </si>
  <si>
    <t>Unemployment benefit I</t>
  </si>
  <si>
    <t>Bafög, BAB, student loan, scholarship, etc.</t>
  </si>
  <si>
    <t>Sickness benefit, transitional allowance, short-time work allowance, etc.</t>
  </si>
  <si>
    <t>Parental allowance / maternity allowance</t>
  </si>
  <si>
    <t>Mini-job</t>
  </si>
  <si>
    <t>Emploi, y compris tous les paiements spéciaux</t>
  </si>
  <si>
    <t>Profession exonérée de cotisations d'assurance pension (fonctionnaire, dirigeant d'entreprise, etc.)</t>
  </si>
  <si>
    <t>Travail indépendant / entreprise commerciale</t>
  </si>
  <si>
    <t>location / leasing</t>
  </si>
  <si>
    <t>actifs en capital</t>
  </si>
  <si>
    <t>paiements d'entretien, UVG</t>
  </si>
  <si>
    <t>allocation de chômage I</t>
  </si>
  <si>
    <t>Bafög, BAB, prêt étudiant, bourse ou similaire</t>
  </si>
  <si>
    <t>Indemnité de maladie, indemnité transitoire, indemnité de chômage partiel ou similaire</t>
  </si>
  <si>
    <t>allocation parentale / allocation de maternité</t>
  </si>
  <si>
    <t>mini-travail</t>
  </si>
  <si>
    <t>Güvenilir olmayan performans, dahil. arama motoruna git</t>
  </si>
  <si>
    <t>Sigorta poliçesinden (Beamter, yönetici vb.) dolayı güvende olmama riski</t>
  </si>
  <si>
    <t>Serbest meslek / Ticari işletme</t>
  </si>
  <si>
    <t>Ödeme / ödeme</t>
  </si>
  <si>
    <t>Sermaye kazançları</t>
  </si>
  <si>
    <t>Bakım performansı, UVG</t>
  </si>
  <si>
    <t>İşçi Hakları I</t>
  </si>
  <si>
    <t>Bafög, BAB, Öğrenim Kredisi, Burs veya. sahip olmak.</t>
  </si>
  <si>
    <t>Hastane yardımı, sevk yardımı, kısa çalışma yardımı veya. sahip olmak.</t>
  </si>
  <si>
    <t>Para / Anne Parası</t>
  </si>
  <si>
    <t>Mini iş</t>
  </si>
  <si>
    <t>Працевлаштування, включаючи всі спеціальні виплати</t>
  </si>
  <si>
    <t>Професія, звільнена від сплати пенсійного страхування (державний службовець, керуючий директор тощо)</t>
  </si>
  <si>
    <t>Самозайнята робота / комерційне підприємство</t>
  </si>
  <si>
    <t>оренда / лізинг</t>
  </si>
  <si>
    <t>капітальні активи</t>
  </si>
  <si>
    <t>утримання, УВГ</t>
  </si>
  <si>
    <t>допомога по безробіттю I</t>
  </si>
  <si>
    <t>Bafög, BAB, студентська позика, стипендія тощо</t>
  </si>
  <si>
    <t>Оплата лікарняних, тимчасова допомога, допомога за неповний робочий день тощо</t>
  </si>
  <si>
    <t>батьківська допомога / допомога по вагітності та пологах</t>
  </si>
  <si>
    <t>міні-робота</t>
  </si>
  <si>
    <t>التوظيف، بما في ذلك كافة المدفوعات الخاصة</t>
  </si>
  <si>
    <t>المهنة المعفاة من اشتراكات التأمين التقاعدي (الموظف المدني، المدير الإداري، الخ.)</t>
  </si>
  <si>
    <t>العمل الحر / المشروع التجاري</t>
  </si>
  <si>
    <t>الإيجار / التأجير</t>
  </si>
  <si>
    <t>الأصول الرأسمالية</t>
  </si>
  <si>
    <t>مدفوعات الصيانة، UVG</t>
  </si>
  <si>
    <t>إعانة البطالة الأولى</t>
  </si>
  <si>
    <t>Bafög، BAB، قرض الطالب، منحة دراسية أو ما شابه ذلك</t>
  </si>
  <si>
    <t>إجازة مرضية، بدل انتقالي، بدل عمل قصير الأجل أو ما شابه ذلك</t>
  </si>
  <si>
    <t>بدل الوالدين / بدل الأمومة</t>
  </si>
  <si>
    <t>وظيفة صغيرة</t>
  </si>
  <si>
    <t>الوالد 1</t>
  </si>
  <si>
    <t>الوالد 2</t>
  </si>
  <si>
    <t>Parent 1</t>
  </si>
  <si>
    <t>Parent 2</t>
  </si>
  <si>
    <t>Bölüm 1</t>
  </si>
  <si>
    <t>Bölüm 2</t>
  </si>
  <si>
    <t>Батько 1</t>
  </si>
  <si>
    <t>Батько 2</t>
  </si>
  <si>
    <t>Deductions from household income</t>
  </si>
  <si>
    <t>A household member pays maintenance due to a legal obligation in the amount of:</t>
  </si>
  <si>
    <t>Self-assessment</t>
  </si>
  <si>
    <t>déductions du revenu du ménage</t>
  </si>
  <si>
    <t>Un membre du ménage verse une pension alimentaire en raison d'une obligation légale d'un montant de :</t>
  </si>
  <si>
    <t>auto-évaluation</t>
  </si>
  <si>
    <t>Ev koğuşundan çıkarılma</t>
  </si>
  <si>
    <t>Bir hanehalkı üyesinin boy uzunluğuna ilişkin yasal gerekliliklere göre bir ücret ödemesi gerekmektedir:</t>
  </si>
  <si>
    <t>Kendi kendine depolama</t>
  </si>
  <si>
    <t>відрахування з доходу домогосподарства</t>
  </si>
  <si>
    <t>Член сім'ї сплачує аліменти за законом у розмірі:</t>
  </si>
  <si>
    <t>самооцінка</t>
  </si>
  <si>
    <t>الخصومات من دخل الأسرة</t>
  </si>
  <si>
    <t>يدفع أحد أفراد الأسرة نفقة بسبب التزام قانوني بمبلغ:</t>
  </si>
  <si>
    <t>أطالب بمصاريف إعلانية تتجاوز المبلغ الثابت</t>
  </si>
  <si>
    <t>أطالب بمخصص الإعاقة</t>
  </si>
  <si>
    <t>التقييم الذاتي</t>
  </si>
  <si>
    <t>Note: This calculation is not binding and serves only as a guide.</t>
  </si>
  <si>
    <t>Remarque : Ce calcul n'est pas contraignant et sert uniquement de guide.</t>
  </si>
  <si>
    <t>Not: Bu değerlendirme bağlayıcı olmayıp ihtiyati tedbir niteliğindedir.</t>
  </si>
  <si>
    <t>Примітка. Цей розрахунок не є обов’язковим і слугує лише орієнтовним.</t>
  </si>
  <si>
    <t>ملحوظة: هذا الحساب غير ملزم ويعتبر بمثابة دليل فقط.</t>
  </si>
  <si>
    <t>↓ For further information on the fee amount please scroll down ↓</t>
  </si>
  <si>
    <t>↓ Pour plus d'informations sur le montant des frais, veuillez faire défiler vers le bas ↓</t>
  </si>
  <si>
    <t>↓ Virüsün kaldırılması hakkında daha fazla bilgi için lütfen daha fazla kaydırın ↓</t>
  </si>
  <si>
    <t>↓ Щоб отримати додаткову інформацію про суму комісії, прокрутіть вниз ↓</t>
  </si>
  <si>
    <t>↓ لمزيد من المعلومات حول مبلغ الرسوم يرجى التمرير لأسفل ↓</t>
  </si>
  <si>
    <t>Information on the fee structure for download
If you click on this field, you will automatically be redirected to the website of the city of Göttingen</t>
  </si>
  <si>
    <t>Informations sur la grille tarifaire à télécharger
Si vous cliquez sur ce champ, vous serez automatiquement redirigé vers le site Internet de la ville de Göttingen</t>
  </si>
  <si>
    <t>İndirmenin yayınlanmasına ilişkin bilgiler
Bu alana tıkladığınızda otomatik olarak Göttingen şehrinin web sitesine yönlendirileceksiniz.</t>
  </si>
  <si>
    <t>Інформація про тарифний план для завантаження
Якщо ви натиснете на це поле, ви будете автоматично перенаправлені на сайт міста Геттінген</t>
  </si>
  <si>
    <t>معلومات عن جدول الرسوم للتحميل
إذا قمت بالنقر على هذا الحقل، سيتم إعادة توجيهك تلقائيًا إلى موقع مدينة جوتنجن</t>
  </si>
  <si>
    <r>
      <t>Ich mache den Werbungskostenpauschalbetrag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übersteigende Werbungskosten geltend*:</t>
    </r>
  </si>
  <si>
    <r>
      <t xml:space="preserve">Ich mache den Behinderten-Pauschalabzug geltend*:
</t>
    </r>
    <r>
      <rPr>
        <i/>
        <sz val="10"/>
        <rFont val="Arial"/>
        <family val="2"/>
      </rPr>
      <t xml:space="preserve">* </t>
    </r>
    <r>
      <rPr>
        <i/>
        <u/>
        <sz val="10"/>
        <rFont val="Arial"/>
        <family val="2"/>
      </rPr>
      <t>Hinweis:</t>
    </r>
    <r>
      <rPr>
        <i/>
        <sz val="10"/>
        <rFont val="Arial"/>
        <family val="2"/>
      </rPr>
      <t xml:space="preserve"> Siehe Steuererklärung vom Vorjahr.</t>
    </r>
  </si>
  <si>
    <t>I claim business expenses that exceed the flat-rate amount for business expenses*:</t>
  </si>
  <si>
    <t>I claim the flat-rate deduction for disabled people*:</t>
  </si>
  <si>
    <t>Я вимагаю витрат на рекламу, що перевищують фіксовану суму*:</t>
  </si>
  <si>
    <t>Вимагаю допомогу по інвалідності*:</t>
  </si>
  <si>
    <t>Hizmet maliyetlerini artırarak hizmet maliyeti kırılmasını çalıştırıyorum*:</t>
  </si>
  <si>
    <t>Arka uç duraklatma panosunun çalışmasını sağlamaya çalışıyorum*:</t>
  </si>
  <si>
    <t>Je réclame des frais de publicité dépassant le montant forfaitaire*:</t>
  </si>
  <si>
    <t>Je demande l'allocation d'invalidité*:</t>
  </si>
  <si>
    <r>
      <rPr>
        <i/>
        <sz val="10"/>
        <color theme="1"/>
        <rFont val="Arial"/>
        <family val="2"/>
      </rPr>
      <t xml:space="preserve"> * </t>
    </r>
    <r>
      <rPr>
        <i/>
        <u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See previous year’s tax return.</t>
    </r>
  </si>
  <si>
    <t>The total income (gross (before taxes)) of the parents living together is</t>
  </si>
  <si>
    <t>Le revenu total (brut (avant impôts)) des parents vivant ensemble est</t>
  </si>
  <si>
    <t>Birlikte yaşayan ebeveynlerin toplam geliri (brüt (vergilerden önce)) kaçtır</t>
  </si>
  <si>
    <t>Das gesamte Einkommen (brutto (vor Steuern)) der zusammenlebenden Eltern beträgt</t>
  </si>
  <si>
    <t>إجمالي الدخل (الإجمالي (قبل الضرائب)) للوالدين الذين يعيشون معًا هو</t>
  </si>
  <si>
    <t>Загальний дохід (валовий (до сплати податків)) батьків, які проживають разом, становить</t>
  </si>
  <si>
    <r>
      <t xml:space="preserve">* </t>
    </r>
    <r>
      <rPr>
        <i/>
        <u/>
        <sz val="10"/>
        <color theme="1"/>
        <rFont val="Arial"/>
        <family val="2"/>
      </rPr>
      <t>Примітка.</t>
    </r>
    <r>
      <rPr>
        <i/>
        <sz val="10"/>
        <color theme="1"/>
        <rFont val="Arial"/>
        <family val="2"/>
      </rPr>
      <t xml:space="preserve"> Перегляньте податкову декларацію за попередній рік.</t>
    </r>
  </si>
  <si>
    <t>* ملحوظة: راجع الإقرار الضريبي للسنة السابقة.</t>
  </si>
  <si>
    <r>
      <t xml:space="preserve">* </t>
    </r>
    <r>
      <rPr>
        <u/>
        <sz val="10"/>
        <color theme="1"/>
        <rFont val="Arial"/>
        <family val="2"/>
      </rPr>
      <t>Not: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Bir önceki yılın vergi beyannamesine bakınız.</t>
    </r>
  </si>
  <si>
    <r>
      <t xml:space="preserve">* </t>
    </r>
    <r>
      <rPr>
        <i/>
        <u/>
        <sz val="10"/>
        <color theme="1"/>
        <rFont val="Arial"/>
        <family val="2"/>
      </rPr>
      <t>Remarque:</t>
    </r>
    <r>
      <rPr>
        <i/>
        <sz val="10"/>
        <color theme="1"/>
        <rFont val="Arial"/>
        <family val="2"/>
      </rPr>
      <t xml:space="preserve"> Voir la déclaration de revenus de l’année précédente.</t>
    </r>
  </si>
  <si>
    <t>Stand März 2026</t>
  </si>
  <si>
    <r>
      <t xml:space="preserve">Important: </t>
    </r>
    <r>
      <rPr>
        <b/>
        <sz val="14"/>
        <color rgb="FFFF0000"/>
        <rFont val="Arial"/>
        <family val="2"/>
      </rPr>
      <t xml:space="preserve">Please complete the fields marked in green to receive a </t>
    </r>
    <r>
      <rPr>
        <b/>
        <u/>
        <sz val="14"/>
        <color rgb="FFFF0000"/>
        <rFont val="Arial"/>
        <family val="2"/>
      </rPr>
      <t xml:space="preserve">non-binding </t>
    </r>
    <r>
      <rPr>
        <b/>
        <sz val="14"/>
        <color rgb="FFFF0000"/>
        <rFont val="Arial"/>
        <family val="2"/>
      </rPr>
      <t>self-assessment of your contribution class.</t>
    </r>
  </si>
  <si>
    <t>as of March 2026</t>
  </si>
  <si>
    <t>en date de mars 2026</t>
  </si>
  <si>
    <t>Mart 2026 itibarıyla</t>
  </si>
  <si>
    <t>حتى مارس 2026</t>
  </si>
  <si>
    <t>Станом на березень 2026 року</t>
  </si>
  <si>
    <t>Kinderfreibeträge</t>
  </si>
  <si>
    <t>No</t>
  </si>
  <si>
    <t>Yes</t>
  </si>
  <si>
    <t>Oui</t>
  </si>
  <si>
    <t>Evet</t>
  </si>
  <si>
    <t>Hayır</t>
  </si>
  <si>
    <t>لا</t>
  </si>
  <si>
    <t>نعم</t>
  </si>
  <si>
    <t>Так</t>
  </si>
  <si>
    <t>Ні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</si>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</sst>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@*._0"/>
    <numFmt numFmtId="166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2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i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color rgb="FFFF0000"/>
      <name val="Arial"/>
      <family val="2"/>
    </font>
    <font>
      <b/>
      <u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77111117893"/>
      </left>
      <right/>
      <top/>
      <bottom/>
      <diagonal/>
    </border>
    <border>
      <left style="thin">
        <color theme="9" tint="-0.249977111117893"/>
      </left>
      <right style="thick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ck">
        <color theme="9" tint="-0.249977111117893"/>
      </right>
      <top style="thin">
        <color theme="9" tint="-0.249977111117893"/>
      </top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 style="thin">
        <color theme="9" tint="-0.249977111117893"/>
      </left>
      <right style="thick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ck">
        <color theme="9" tint="-0.249977111117893"/>
      </bottom>
      <diagonal/>
    </border>
    <border>
      <left/>
      <right style="thick">
        <color theme="9" tint="-0.249977111117893"/>
      </right>
      <top/>
      <bottom/>
      <diagonal/>
    </border>
    <border>
      <left/>
      <right style="dashed">
        <color theme="9" tint="-0.249977111117893"/>
      </right>
      <top/>
      <bottom/>
      <diagonal/>
    </border>
    <border>
      <left/>
      <right/>
      <top/>
      <bottom style="dashed">
        <color theme="9" tint="-0.249977111117893"/>
      </bottom>
      <diagonal/>
    </border>
    <border>
      <left style="dashed">
        <color theme="9" tint="-0.249977111117893"/>
      </left>
      <right style="dashed">
        <color theme="9" tint="-0.249977111117893"/>
      </right>
      <top style="dashed">
        <color theme="9" tint="-0.249977111117893"/>
      </top>
      <bottom style="thick">
        <color theme="9" tint="-0.249977111117893"/>
      </bottom>
      <diagonal/>
    </border>
    <border>
      <left/>
      <right style="thick">
        <color rgb="FFC00000"/>
      </right>
      <top/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theme="9" tint="-0.249977111117893"/>
      </right>
      <top style="thick">
        <color theme="9" tint="-0.24994659260841701"/>
      </top>
      <bottom style="thick">
        <color theme="9" tint="-0.24997711111789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4"/>
    </xf>
    <xf numFmtId="0" fontId="1" fillId="0" borderId="2" xfId="0" applyFont="1" applyBorder="1" applyAlignment="1">
      <alignment vertical="center"/>
    </xf>
    <xf numFmtId="0" fontId="3" fillId="0" borderId="0" xfId="0" applyFont="1"/>
    <xf numFmtId="164" fontId="1" fillId="0" borderId="2" xfId="0" applyNumberFormat="1" applyFont="1" applyBorder="1"/>
    <xf numFmtId="164" fontId="1" fillId="0" borderId="0" xfId="0" applyNumberFormat="1" applyFont="1"/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2" fillId="0" borderId="0" xfId="0" applyFont="1" applyAlignment="1">
      <alignment horizontal="justify" vertical="center"/>
    </xf>
    <xf numFmtId="0" fontId="1" fillId="0" borderId="0" xfId="0" applyFont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3" xfId="0" applyNumberFormat="1" applyFont="1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6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164" fontId="1" fillId="2" borderId="0" xfId="0" applyNumberFormat="1" applyFont="1" applyFill="1"/>
    <xf numFmtId="0" fontId="8" fillId="2" borderId="0" xfId="0" applyFont="1" applyFill="1"/>
    <xf numFmtId="0" fontId="3" fillId="0" borderId="6" xfId="0" applyFont="1" applyBorder="1"/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9" xfId="0" applyFill="1" applyBorder="1"/>
    <xf numFmtId="0" fontId="0" fillId="2" borderId="7" xfId="0" applyFill="1" applyBorder="1"/>
    <xf numFmtId="0" fontId="1" fillId="2" borderId="8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1" fillId="2" borderId="14" xfId="0" applyFont="1" applyFill="1" applyBorder="1"/>
    <xf numFmtId="0" fontId="11" fillId="2" borderId="15" xfId="0" applyFont="1" applyFill="1" applyBorder="1" applyAlignment="1">
      <alignment horizontal="left" vertical="center"/>
    </xf>
    <xf numFmtId="0" fontId="0" fillId="2" borderId="10" xfId="0" applyFill="1" applyBorder="1"/>
    <xf numFmtId="0" fontId="8" fillId="2" borderId="16" xfId="0" applyFont="1" applyFill="1" applyBorder="1"/>
    <xf numFmtId="164" fontId="2" fillId="0" borderId="17" xfId="0" applyNumberFormat="1" applyFont="1" applyBorder="1" applyAlignment="1" applyProtection="1">
      <alignment vertical="center" wrapText="1"/>
      <protection locked="0"/>
    </xf>
    <xf numFmtId="164" fontId="2" fillId="0" borderId="18" xfId="0" applyNumberFormat="1" applyFont="1" applyBorder="1" applyAlignment="1" applyProtection="1">
      <alignment vertical="center" wrapText="1"/>
      <protection locked="0"/>
    </xf>
    <xf numFmtId="164" fontId="2" fillId="0" borderId="20" xfId="0" applyNumberFormat="1" applyFont="1" applyBorder="1" applyAlignment="1" applyProtection="1">
      <alignment vertical="center" wrapText="1"/>
      <protection locked="0"/>
    </xf>
    <xf numFmtId="165" fontId="1" fillId="2" borderId="0" xfId="0" applyNumberFormat="1" applyFont="1" applyFill="1" applyAlignment="1">
      <alignment horizontal="left" vertical="center" indent="1"/>
    </xf>
    <xf numFmtId="0" fontId="7" fillId="2" borderId="0" xfId="0" applyFont="1" applyFill="1"/>
    <xf numFmtId="164" fontId="2" fillId="2" borderId="21" xfId="0" applyNumberFormat="1" applyFont="1" applyFill="1" applyBorder="1" applyAlignment="1" applyProtection="1">
      <alignment vertical="center" wrapText="1"/>
      <protection locked="0"/>
    </xf>
    <xf numFmtId="164" fontId="2" fillId="2" borderId="22" xfId="0" applyNumberFormat="1" applyFont="1" applyFill="1" applyBorder="1" applyAlignment="1" applyProtection="1">
      <alignment vertical="center" wrapText="1"/>
      <protection locked="0"/>
    </xf>
    <xf numFmtId="164" fontId="2" fillId="2" borderId="23" xfId="0" applyNumberFormat="1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vertical="center"/>
    </xf>
    <xf numFmtId="164" fontId="1" fillId="2" borderId="3" xfId="0" applyNumberFormat="1" applyFont="1" applyFill="1" applyBorder="1" applyProtection="1">
      <protection locked="0"/>
    </xf>
    <xf numFmtId="165" fontId="1" fillId="2" borderId="24" xfId="0" applyNumberFormat="1" applyFont="1" applyFill="1" applyBorder="1" applyAlignment="1">
      <alignment vertical="center" wrapText="1"/>
    </xf>
    <xf numFmtId="165" fontId="1" fillId="2" borderId="24" xfId="0" applyNumberFormat="1" applyFont="1" applyFill="1" applyBorder="1"/>
    <xf numFmtId="0" fontId="7" fillId="2" borderId="19" xfId="0" applyFont="1" applyFill="1" applyBorder="1" applyAlignment="1">
      <alignment horizontal="center" vertical="center"/>
    </xf>
    <xf numFmtId="0" fontId="1" fillId="2" borderId="25" xfId="0" applyFont="1" applyFill="1" applyBorder="1"/>
    <xf numFmtId="0" fontId="1" fillId="2" borderId="26" xfId="0" applyFont="1" applyFill="1" applyBorder="1"/>
    <xf numFmtId="0" fontId="7" fillId="0" borderId="27" xfId="0" applyFont="1" applyBorder="1" applyAlignment="1">
      <alignment horizontal="center" vertical="center"/>
    </xf>
    <xf numFmtId="0" fontId="3" fillId="2" borderId="0" xfId="0" applyFont="1" applyFill="1"/>
    <xf numFmtId="0" fontId="1" fillId="2" borderId="0" xfId="0" applyFont="1" applyFill="1" applyAlignment="1">
      <alignment horizontal="justify" vertical="center"/>
    </xf>
    <xf numFmtId="0" fontId="1" fillId="2" borderId="28" xfId="0" applyFont="1" applyFill="1" applyBorder="1"/>
    <xf numFmtId="0" fontId="9" fillId="2" borderId="0" xfId="0" applyFont="1" applyFill="1"/>
    <xf numFmtId="0" fontId="17" fillId="2" borderId="0" xfId="0" applyFont="1" applyFill="1"/>
    <xf numFmtId="0" fontId="13" fillId="2" borderId="0" xfId="0" applyFont="1" applyFill="1"/>
    <xf numFmtId="164" fontId="1" fillId="0" borderId="2" xfId="0" applyNumberFormat="1" applyFont="1" applyBorder="1" applyAlignment="1">
      <alignment horizontal="right"/>
    </xf>
    <xf numFmtId="0" fontId="1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vertical="center"/>
    </xf>
    <xf numFmtId="0" fontId="1" fillId="2" borderId="30" xfId="0" applyFont="1" applyFill="1" applyBorder="1" applyProtection="1"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Protection="1">
      <protection locked="0"/>
    </xf>
    <xf numFmtId="0" fontId="20" fillId="2" borderId="0" xfId="0" applyFont="1" applyFill="1" applyAlignment="1">
      <alignment horizontal="left" vertical="center" wrapText="1"/>
    </xf>
    <xf numFmtId="164" fontId="1" fillId="2" borderId="2" xfId="0" applyNumberFormat="1" applyFont="1" applyFill="1" applyBorder="1"/>
    <xf numFmtId="165" fontId="19" fillId="2" borderId="0" xfId="0" applyNumberFormat="1" applyFont="1" applyFill="1" applyAlignment="1">
      <alignment horizontal="left" vertical="center" indent="1"/>
    </xf>
    <xf numFmtId="165" fontId="1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vertical="center" wrapText="1"/>
      <protection locked="0"/>
    </xf>
    <xf numFmtId="0" fontId="19" fillId="2" borderId="24" xfId="0" applyFont="1" applyFill="1" applyBorder="1" applyAlignment="1">
      <alignment horizontal="left" vertical="center" wrapText="1"/>
    </xf>
    <xf numFmtId="165" fontId="19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164" fontId="2" fillId="2" borderId="0" xfId="0" applyNumberFormat="1" applyFont="1" applyFill="1" applyAlignment="1" applyProtection="1">
      <alignment vertical="center"/>
      <protection locked="0"/>
    </xf>
    <xf numFmtId="164" fontId="1" fillId="2" borderId="2" xfId="0" applyNumberFormat="1" applyFont="1" applyFill="1" applyBorder="1" applyAlignment="1">
      <alignment vertical="center" wrapText="1"/>
    </xf>
    <xf numFmtId="0" fontId="25" fillId="2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18" fillId="2" borderId="0" xfId="1" applyFont="1" applyFill="1" applyAlignment="1" applyProtection="1">
      <alignment horizontal="center" vertical="center" wrapText="1"/>
    </xf>
    <xf numFmtId="0" fontId="1" fillId="2" borderId="0" xfId="0" applyFont="1" applyFill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80808"/>
      <color rgb="FF000000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#ukrainisch!A1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https://kita.goettingen.de/formulare-dokumente/kita-beitraege/" TargetMode="External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#ukrainisch!A1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https://kita.goettingen.de/formulare-dokumente/kita-beitraege/" TargetMode="External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https://kita.goettingen.de/formulare-dokumente/kita-beitraege/" TargetMode="External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#ukrainisch!A1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https://kita.goettingen.de/formulare-dokumente/kita-beitraege/" TargetMode="External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#ukrainisch!A1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https://kita.goettingen.de/formulare-dokumente/kita-beitraege/" TargetMode="External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#ukrainisch!A1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T&#252;rkisch!A1"/><Relationship Id="rId7" Type="http://schemas.openxmlformats.org/officeDocument/2006/relationships/hyperlink" Target="https://kita.goettingen.de/formulare-dokumente/kita-beitraege/" TargetMode="External"/><Relationship Id="rId2" Type="http://schemas.openxmlformats.org/officeDocument/2006/relationships/hyperlink" Target="#franz&#246;sisch!A1"/><Relationship Id="rId1" Type="http://schemas.openxmlformats.org/officeDocument/2006/relationships/hyperlink" Target="#deutsch!A1"/><Relationship Id="rId6" Type="http://schemas.openxmlformats.org/officeDocument/2006/relationships/hyperlink" Target="#ukrainisch!A1"/><Relationship Id="rId5" Type="http://schemas.openxmlformats.org/officeDocument/2006/relationships/hyperlink" Target="#englisch!A1"/><Relationship Id="rId4" Type="http://schemas.openxmlformats.org/officeDocument/2006/relationships/hyperlink" Target="#arabisch!A1"/><Relationship Id="rId9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190498</xdr:rowOff>
    </xdr:from>
    <xdr:to>
      <xdr:col>8</xdr:col>
      <xdr:colOff>0</xdr:colOff>
      <xdr:row>133</xdr:row>
      <xdr:rowOff>180974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EDC27B17-F0E4-4545-85D7-CA4A14185993}"/>
            </a:ext>
          </a:extLst>
        </xdr:cNvPr>
        <xdr:cNvSpPr/>
      </xdr:nvSpPr>
      <xdr:spPr>
        <a:xfrm>
          <a:off x="1543050" y="190498"/>
          <a:ext cx="11763375" cy="2579370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11" name="Rechtec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A1CC8-D375-4200-BFC3-340D3E428CC6}"/>
            </a:ext>
          </a:extLst>
        </xdr:cNvPr>
        <xdr:cNvSpPr/>
      </xdr:nvSpPr>
      <xdr:spPr>
        <a:xfrm>
          <a:off x="1733872" y="666588"/>
          <a:ext cx="797517" cy="25636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18" name="Rechteck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87C2A-F2D4-463D-B287-78E869541DDB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19" name="Rechteck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D1AFEC-ED06-47C3-A840-9F1F2E631A18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20" name="Rechteck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E19386-4937-41CA-8347-4EB24DB6B8F2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21" name="Rechteck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C7ED84-C7E2-4327-9C14-23BA55CF04F6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210C91D4-6D2C-44D7-A5BB-530A29915506}"/>
            </a:ext>
          </a:extLst>
        </xdr:cNvPr>
        <xdr:cNvSpPr/>
      </xdr:nvSpPr>
      <xdr:spPr>
        <a:xfrm>
          <a:off x="1733550" y="11515725"/>
          <a:ext cx="11382375" cy="7048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9" name="Rechteck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DE7F8F-0C6E-4FC4-A531-2246C48B39C9}"/>
            </a:ext>
          </a:extLst>
        </xdr:cNvPr>
        <xdr:cNvSpPr/>
      </xdr:nvSpPr>
      <xdr:spPr>
        <a:xfrm>
          <a:off x="1733550" y="25193625"/>
          <a:ext cx="11382375" cy="7143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5" name="Rechteck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E750E9-F9AB-41F9-B110-C3C1A3E5517D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2124075</xdr:colOff>
      <xdr:row>55</xdr:row>
      <xdr:rowOff>123824</xdr:rowOff>
    </xdr:from>
    <xdr:to>
      <xdr:col>4</xdr:col>
      <xdr:colOff>2560758</xdr:colOff>
      <xdr:row>97</xdr:row>
      <xdr:rowOff>57150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4911456-B3CD-4D71-91F2-F64EEC78A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2495550" y="10525124"/>
          <a:ext cx="7113708" cy="745807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2121675</xdr:colOff>
      <xdr:row>97</xdr:row>
      <xdr:rowOff>121425</xdr:rowOff>
    </xdr:from>
    <xdr:to>
      <xdr:col>4</xdr:col>
      <xdr:colOff>2558358</xdr:colOff>
      <xdr:row>123</xdr:row>
      <xdr:rowOff>133350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03C848F-A874-465C-B888-58C4E93BD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2493150" y="18047475"/>
          <a:ext cx="7113708" cy="47172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190498</xdr:rowOff>
    </xdr:from>
    <xdr:to>
      <xdr:col>8</xdr:col>
      <xdr:colOff>0</xdr:colOff>
      <xdr:row>132</xdr:row>
      <xdr:rowOff>180974</xdr:rowOff>
    </xdr:to>
    <xdr:sp macro="" textlink="">
      <xdr:nvSpPr>
        <xdr:cNvPr id="63" name="Rechteck 62">
          <a:extLst>
            <a:ext uri="{FF2B5EF4-FFF2-40B4-BE49-F238E27FC236}">
              <a16:creationId xmlns:a16="http://schemas.microsoft.com/office/drawing/2014/main" id="{D230DCC0-4814-4D76-B29A-DD1308C5763B}"/>
            </a:ext>
          </a:extLst>
        </xdr:cNvPr>
        <xdr:cNvSpPr/>
      </xdr:nvSpPr>
      <xdr:spPr>
        <a:xfrm>
          <a:off x="1543050" y="190498"/>
          <a:ext cx="11763375" cy="27212926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2</xdr:row>
      <xdr:rowOff>257174</xdr:rowOff>
    </xdr:from>
    <xdr:to>
      <xdr:col>3</xdr:col>
      <xdr:colOff>866774</xdr:colOff>
      <xdr:row>3</xdr:row>
      <xdr:rowOff>219074</xdr:rowOff>
    </xdr:to>
    <xdr:sp macro="" textlink="">
      <xdr:nvSpPr>
        <xdr:cNvPr id="67" name="Rechteck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8F66C-CDA4-4DBD-B68C-158D1EEEAD96}"/>
            </a:ext>
          </a:extLst>
        </xdr:cNvPr>
        <xdr:cNvSpPr/>
      </xdr:nvSpPr>
      <xdr:spPr>
        <a:xfrm>
          <a:off x="1733549" y="628649"/>
          <a:ext cx="866775" cy="257175"/>
        </a:xfrm>
        <a:prstGeom prst="rect">
          <a:avLst/>
        </a:prstGeom>
        <a:noFill/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1695451</xdr:colOff>
      <xdr:row>3</xdr:row>
      <xdr:rowOff>0</xdr:rowOff>
    </xdr:from>
    <xdr:to>
      <xdr:col>3</xdr:col>
      <xdr:colOff>2495551</xdr:colOff>
      <xdr:row>3</xdr:row>
      <xdr:rowOff>219075</xdr:rowOff>
    </xdr:to>
    <xdr:sp macro="" textlink="">
      <xdr:nvSpPr>
        <xdr:cNvPr id="68" name="Rechteck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787849-76EA-4B13-AAA9-F1FD85EBFC73}"/>
            </a:ext>
          </a:extLst>
        </xdr:cNvPr>
        <xdr:cNvSpPr/>
      </xdr:nvSpPr>
      <xdr:spPr>
        <a:xfrm>
          <a:off x="3429001" y="666750"/>
          <a:ext cx="8001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2581276</xdr:colOff>
      <xdr:row>3</xdr:row>
      <xdr:rowOff>0</xdr:rowOff>
    </xdr:from>
    <xdr:to>
      <xdr:col>3</xdr:col>
      <xdr:colOff>3267076</xdr:colOff>
      <xdr:row>3</xdr:row>
      <xdr:rowOff>219075</xdr:rowOff>
    </xdr:to>
    <xdr:sp macro="" textlink="">
      <xdr:nvSpPr>
        <xdr:cNvPr id="69" name="Rechteck 6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89DC87-547B-425D-B128-23622C0097DB}"/>
            </a:ext>
          </a:extLst>
        </xdr:cNvPr>
        <xdr:cNvSpPr/>
      </xdr:nvSpPr>
      <xdr:spPr>
        <a:xfrm>
          <a:off x="4314826" y="6667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3362326</xdr:colOff>
      <xdr:row>3</xdr:row>
      <xdr:rowOff>0</xdr:rowOff>
    </xdr:from>
    <xdr:to>
      <xdr:col>3</xdr:col>
      <xdr:colOff>4048126</xdr:colOff>
      <xdr:row>3</xdr:row>
      <xdr:rowOff>219075</xdr:rowOff>
    </xdr:to>
    <xdr:sp macro="" textlink="">
      <xdr:nvSpPr>
        <xdr:cNvPr id="70" name="Rechteck 6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B75DA-D8CD-4E5C-A411-C285336E72EE}"/>
            </a:ext>
          </a:extLst>
        </xdr:cNvPr>
        <xdr:cNvSpPr/>
      </xdr:nvSpPr>
      <xdr:spPr>
        <a:xfrm>
          <a:off x="5095876" y="6667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904876</xdr:colOff>
      <xdr:row>3</xdr:row>
      <xdr:rowOff>19051</xdr:rowOff>
    </xdr:from>
    <xdr:to>
      <xdr:col>3</xdr:col>
      <xdr:colOff>1638300</xdr:colOff>
      <xdr:row>4</xdr:row>
      <xdr:rowOff>1</xdr:rowOff>
    </xdr:to>
    <xdr:sp macro="" textlink="">
      <xdr:nvSpPr>
        <xdr:cNvPr id="71" name="Rechteck 7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6CA96A-0CB9-47DB-B9D3-7CFA9F764557}"/>
            </a:ext>
          </a:extLst>
        </xdr:cNvPr>
        <xdr:cNvSpPr/>
      </xdr:nvSpPr>
      <xdr:spPr>
        <a:xfrm>
          <a:off x="2638426" y="685801"/>
          <a:ext cx="733424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132</xdr:row>
      <xdr:rowOff>180974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1B67B83D-5B2C-410E-9654-CBBB838200CA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27" name="Rechteck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F849D-6FEF-4318-BE71-9EC7FABCD5C4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1606263</xdr:colOff>
      <xdr:row>2</xdr:row>
      <xdr:rowOff>287364</xdr:rowOff>
    </xdr:from>
    <xdr:to>
      <xdr:col>3</xdr:col>
      <xdr:colOff>2466813</xdr:colOff>
      <xdr:row>4</xdr:row>
      <xdr:rowOff>29061</xdr:rowOff>
    </xdr:to>
    <xdr:sp macro="" textlink="">
      <xdr:nvSpPr>
        <xdr:cNvPr id="28" name="Rechteck 2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FA12A-8AA2-418F-B04E-DF86ED691716}"/>
            </a:ext>
          </a:extLst>
        </xdr:cNvPr>
        <xdr:cNvSpPr/>
      </xdr:nvSpPr>
      <xdr:spPr>
        <a:xfrm>
          <a:off x="3339813" y="658839"/>
          <a:ext cx="860550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2476500</xdr:colOff>
      <xdr:row>2</xdr:row>
      <xdr:rowOff>287364</xdr:rowOff>
    </xdr:from>
    <xdr:to>
      <xdr:col>3</xdr:col>
      <xdr:colOff>3196525</xdr:colOff>
      <xdr:row>4</xdr:row>
      <xdr:rowOff>32288</xdr:rowOff>
    </xdr:to>
    <xdr:sp macro="" textlink="">
      <xdr:nvSpPr>
        <xdr:cNvPr id="29" name="Rechteck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843E86-7298-4AF2-AAA6-F056407AE467}"/>
            </a:ext>
          </a:extLst>
        </xdr:cNvPr>
        <xdr:cNvSpPr/>
      </xdr:nvSpPr>
      <xdr:spPr>
        <a:xfrm>
          <a:off x="4210050" y="658839"/>
          <a:ext cx="720025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3228811</xdr:colOff>
      <xdr:row>2</xdr:row>
      <xdr:rowOff>284135</xdr:rowOff>
    </xdr:from>
    <xdr:to>
      <xdr:col>3</xdr:col>
      <xdr:colOff>3677618</xdr:colOff>
      <xdr:row>4</xdr:row>
      <xdr:rowOff>35517</xdr:rowOff>
    </xdr:to>
    <xdr:sp macro="" textlink="">
      <xdr:nvSpPr>
        <xdr:cNvPr id="30" name="Rechteck 2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B38DDB-84CB-4DAF-B5BD-E90690C34FE9}"/>
            </a:ext>
          </a:extLst>
        </xdr:cNvPr>
        <xdr:cNvSpPr/>
      </xdr:nvSpPr>
      <xdr:spPr>
        <a:xfrm>
          <a:off x="4962361" y="655610"/>
          <a:ext cx="448807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826943</xdr:colOff>
      <xdr:row>2</xdr:row>
      <xdr:rowOff>290079</xdr:rowOff>
    </xdr:from>
    <xdr:to>
      <xdr:col>3</xdr:col>
      <xdr:colOff>1591804</xdr:colOff>
      <xdr:row>4</xdr:row>
      <xdr:rowOff>30307</xdr:rowOff>
    </xdr:to>
    <xdr:sp macro="" textlink="">
      <xdr:nvSpPr>
        <xdr:cNvPr id="31" name="Rechteck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B9779C-A1D4-46CB-BB5C-908F69F35506}"/>
            </a:ext>
          </a:extLst>
        </xdr:cNvPr>
        <xdr:cNvSpPr/>
      </xdr:nvSpPr>
      <xdr:spPr>
        <a:xfrm>
          <a:off x="2560493" y="661554"/>
          <a:ext cx="764861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629462FD-7AAF-4A38-A5A9-B9C6DEF938B0}"/>
            </a:ext>
          </a:extLst>
        </xdr:cNvPr>
        <xdr:cNvSpPr/>
      </xdr:nvSpPr>
      <xdr:spPr>
        <a:xfrm>
          <a:off x="1733550" y="9829800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5" name="Rechteck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1935E2-023F-4B8E-8D65-3CDAD72CCCD5}"/>
            </a:ext>
          </a:extLst>
        </xdr:cNvPr>
        <xdr:cNvSpPr/>
      </xdr:nvSpPr>
      <xdr:spPr>
        <a:xfrm>
          <a:off x="1733550" y="23564850"/>
          <a:ext cx="11382375" cy="228600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3700219</xdr:colOff>
      <xdr:row>2</xdr:row>
      <xdr:rowOff>284135</xdr:rowOff>
    </xdr:from>
    <xdr:to>
      <xdr:col>3</xdr:col>
      <xdr:colOff>4693226</xdr:colOff>
      <xdr:row>4</xdr:row>
      <xdr:rowOff>35517</xdr:rowOff>
    </xdr:to>
    <xdr:sp macro="" textlink="">
      <xdr:nvSpPr>
        <xdr:cNvPr id="36" name="Rechteck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D2A910-E0A5-4AA5-938E-8C9364663663}"/>
            </a:ext>
          </a:extLst>
        </xdr:cNvPr>
        <xdr:cNvSpPr/>
      </xdr:nvSpPr>
      <xdr:spPr>
        <a:xfrm>
          <a:off x="5433769" y="655610"/>
          <a:ext cx="993007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132</xdr:row>
      <xdr:rowOff>180974</xdr:rowOff>
    </xdr:to>
    <xdr:sp macro="" textlink="">
      <xdr:nvSpPr>
        <xdr:cNvPr id="38" name="Rechteck 37">
          <a:extLst>
            <a:ext uri="{FF2B5EF4-FFF2-40B4-BE49-F238E27FC236}">
              <a16:creationId xmlns:a16="http://schemas.microsoft.com/office/drawing/2014/main" id="{020030E3-6FC8-4F6E-97D5-2E79ED353E54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42" name="Rechteck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2EB9E-EE18-4919-AC93-4E1A086C6C1C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43" name="Rechteck 4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EBF38-37F8-4852-821A-46C944104984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44" name="Rechteck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EC58BB-D3E8-4971-A08F-A572F4FF7D76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45" name="Rechteck 4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71C70-1BD5-4159-9334-141E65969F28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46" name="Rechteck 4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18FFB1-D587-4E34-896B-AB5C56B4B6CC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7" name="Rechteck 46">
          <a:extLst>
            <a:ext uri="{FF2B5EF4-FFF2-40B4-BE49-F238E27FC236}">
              <a16:creationId xmlns:a16="http://schemas.microsoft.com/office/drawing/2014/main" id="{07A912C7-EC2C-4FB0-AE74-B46D52A43FEC}"/>
            </a:ext>
          </a:extLst>
        </xdr:cNvPr>
        <xdr:cNvSpPr/>
      </xdr:nvSpPr>
      <xdr:spPr>
        <a:xfrm>
          <a:off x="1733550" y="9829800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50" name="Rechteck 4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A10967-B735-44F5-9432-92DD9B318BFB}"/>
            </a:ext>
          </a:extLst>
        </xdr:cNvPr>
        <xdr:cNvSpPr/>
      </xdr:nvSpPr>
      <xdr:spPr>
        <a:xfrm>
          <a:off x="1733550" y="23564850"/>
          <a:ext cx="11382375" cy="228600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51" name="Rechteck 5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5FA9EC-530F-464B-86BF-90A5DBC541D9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52" name="Rechteck 5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7D58F6-B175-4D8B-843E-21D12422810E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2002650</xdr:colOff>
      <xdr:row>56</xdr:row>
      <xdr:rowOff>38100</xdr:rowOff>
    </xdr:from>
    <xdr:to>
      <xdr:col>4</xdr:col>
      <xdr:colOff>2439333</xdr:colOff>
      <xdr:row>97</xdr:row>
      <xdr:rowOff>123825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654B76AD-A243-45A9-85D1-7DB356CD8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3736200" y="10039350"/>
          <a:ext cx="7113708" cy="7505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1990725</xdr:colOff>
      <xdr:row>97</xdr:row>
      <xdr:rowOff>169050</xdr:rowOff>
    </xdr:from>
    <xdr:to>
      <xdr:col>4</xdr:col>
      <xdr:colOff>2427408</xdr:colOff>
      <xdr:row>123</xdr:row>
      <xdr:rowOff>152400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DB25E5CD-7FB0-41C9-BE9F-76A6F343E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3724275" y="17590275"/>
          <a:ext cx="7113708" cy="4688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190498</xdr:rowOff>
    </xdr:from>
    <xdr:to>
      <xdr:col>8</xdr:col>
      <xdr:colOff>0</xdr:colOff>
      <xdr:row>130</xdr:row>
      <xdr:rowOff>180974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A991C2E0-019A-4451-B4F1-50DF2D434910}"/>
            </a:ext>
          </a:extLst>
        </xdr:cNvPr>
        <xdr:cNvSpPr/>
      </xdr:nvSpPr>
      <xdr:spPr>
        <a:xfrm>
          <a:off x="1543050" y="190498"/>
          <a:ext cx="11763375" cy="27174826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2</xdr:row>
      <xdr:rowOff>257174</xdr:rowOff>
    </xdr:from>
    <xdr:to>
      <xdr:col>3</xdr:col>
      <xdr:colOff>866774</xdr:colOff>
      <xdr:row>3</xdr:row>
      <xdr:rowOff>219074</xdr:rowOff>
    </xdr:to>
    <xdr:sp macro="" textlink="">
      <xdr:nvSpPr>
        <xdr:cNvPr id="7" name="Rechtec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7C82A-A2B0-4F8A-89DD-BB3F098F962B}"/>
            </a:ext>
          </a:extLst>
        </xdr:cNvPr>
        <xdr:cNvSpPr/>
      </xdr:nvSpPr>
      <xdr:spPr>
        <a:xfrm>
          <a:off x="1733549" y="628649"/>
          <a:ext cx="86677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1695451</xdr:colOff>
      <xdr:row>3</xdr:row>
      <xdr:rowOff>0</xdr:rowOff>
    </xdr:from>
    <xdr:to>
      <xdr:col>3</xdr:col>
      <xdr:colOff>2495551</xdr:colOff>
      <xdr:row>3</xdr:row>
      <xdr:rowOff>219075</xdr:rowOff>
    </xdr:to>
    <xdr:sp macro="" textlink="">
      <xdr:nvSpPr>
        <xdr:cNvPr id="8" name="Rechtec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E2BBB7-8B4A-4D02-A791-63A2742B41E7}"/>
            </a:ext>
          </a:extLst>
        </xdr:cNvPr>
        <xdr:cNvSpPr/>
      </xdr:nvSpPr>
      <xdr:spPr>
        <a:xfrm>
          <a:off x="3429001" y="628650"/>
          <a:ext cx="8001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2581276</xdr:colOff>
      <xdr:row>3</xdr:row>
      <xdr:rowOff>0</xdr:rowOff>
    </xdr:from>
    <xdr:to>
      <xdr:col>3</xdr:col>
      <xdr:colOff>3267076</xdr:colOff>
      <xdr:row>3</xdr:row>
      <xdr:rowOff>219075</xdr:rowOff>
    </xdr:to>
    <xdr:sp macro="" textlink="">
      <xdr:nvSpPr>
        <xdr:cNvPr id="9" name="Rechtec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A4965F-7BFC-48F1-91C6-0CB24C17990C}"/>
            </a:ext>
          </a:extLst>
        </xdr:cNvPr>
        <xdr:cNvSpPr/>
      </xdr:nvSpPr>
      <xdr:spPr>
        <a:xfrm>
          <a:off x="431482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3362326</xdr:colOff>
      <xdr:row>3</xdr:row>
      <xdr:rowOff>0</xdr:rowOff>
    </xdr:from>
    <xdr:to>
      <xdr:col>3</xdr:col>
      <xdr:colOff>4048126</xdr:colOff>
      <xdr:row>3</xdr:row>
      <xdr:rowOff>219075</xdr:rowOff>
    </xdr:to>
    <xdr:sp macro="" textlink="">
      <xdr:nvSpPr>
        <xdr:cNvPr id="10" name="Rechtec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6027DA-921F-4ECC-911B-CB4B289B36CD}"/>
            </a:ext>
          </a:extLst>
        </xdr:cNvPr>
        <xdr:cNvSpPr/>
      </xdr:nvSpPr>
      <xdr:spPr>
        <a:xfrm>
          <a:off x="509587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904876</xdr:colOff>
      <xdr:row>3</xdr:row>
      <xdr:rowOff>19051</xdr:rowOff>
    </xdr:from>
    <xdr:to>
      <xdr:col>3</xdr:col>
      <xdr:colOff>1638300</xdr:colOff>
      <xdr:row>4</xdr:row>
      <xdr:rowOff>1</xdr:rowOff>
    </xdr:to>
    <xdr:sp macro="" textlink="">
      <xdr:nvSpPr>
        <xdr:cNvPr id="11" name="Rechtec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C0F5F8-1777-45C2-AF0C-A59F565F7733}"/>
            </a:ext>
          </a:extLst>
        </xdr:cNvPr>
        <xdr:cNvSpPr/>
      </xdr:nvSpPr>
      <xdr:spPr>
        <a:xfrm>
          <a:off x="2638426" y="647701"/>
          <a:ext cx="733424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130</xdr:row>
      <xdr:rowOff>180974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AB260DB9-B293-4DE4-A86A-FB9AD8AE6173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27" name="Rechteck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B2B3E-8CD5-4406-9DF3-86542DAE78FF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28" name="Rechteck 2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F3082-E5C7-442E-81C7-D7DF61441DB5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29" name="Rechteck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26B383-AF42-4EA9-8706-B41BBBB84B7F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30" name="Rechteck 2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ABF60-3728-4278-B061-4FBCE3941C2D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31" name="Rechteck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21D662-58BF-47BF-936A-2DBDF437D1F7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6A0D9F4D-8D4F-4C86-9256-3CC134072608}"/>
            </a:ext>
          </a:extLst>
        </xdr:cNvPr>
        <xdr:cNvSpPr/>
      </xdr:nvSpPr>
      <xdr:spPr>
        <a:xfrm>
          <a:off x="1733550" y="9829800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36" name="Rechteck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4D8816-5EB3-42DD-BB0E-4B08A1379202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7" name="Rechteck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3CE602-308A-4EB0-BC58-95319503AE07}"/>
            </a:ext>
          </a:extLst>
        </xdr:cNvPr>
        <xdr:cNvSpPr/>
      </xdr:nvSpPr>
      <xdr:spPr>
        <a:xfrm>
          <a:off x="1733550" y="22593300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8" name="Rechteck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52C3A0-4828-4D1B-A245-E246472096CA}"/>
            </a:ext>
          </a:extLst>
        </xdr:cNvPr>
        <xdr:cNvSpPr/>
      </xdr:nvSpPr>
      <xdr:spPr>
        <a:xfrm>
          <a:off x="1733550" y="22593300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9" name="Rechteck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8C0C7A-9FCF-4BBE-A462-705144A3D784}"/>
            </a:ext>
          </a:extLst>
        </xdr:cNvPr>
        <xdr:cNvSpPr/>
      </xdr:nvSpPr>
      <xdr:spPr>
        <a:xfrm>
          <a:off x="1733550" y="22593300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2269350</xdr:colOff>
      <xdr:row>56</xdr:row>
      <xdr:rowOff>38100</xdr:rowOff>
    </xdr:from>
    <xdr:to>
      <xdr:col>5</xdr:col>
      <xdr:colOff>48558</xdr:colOff>
      <xdr:row>97</xdr:row>
      <xdr:rowOff>123825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613A44C-5559-448C-86D0-0E48203C1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4002900" y="10106025"/>
          <a:ext cx="7113708" cy="7505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2257425</xdr:colOff>
      <xdr:row>97</xdr:row>
      <xdr:rowOff>169050</xdr:rowOff>
    </xdr:from>
    <xdr:to>
      <xdr:col>5</xdr:col>
      <xdr:colOff>36633</xdr:colOff>
      <xdr:row>123</xdr:row>
      <xdr:rowOff>152400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830FCDFA-D4FD-4D40-84CA-8F6A32F5F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3990975" y="17656950"/>
          <a:ext cx="7113708" cy="4688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190498</xdr:rowOff>
    </xdr:from>
    <xdr:to>
      <xdr:col>8</xdr:col>
      <xdr:colOff>0</xdr:colOff>
      <xdr:row>130</xdr:row>
      <xdr:rowOff>180974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D2CAA79-7D9D-46EC-9A0C-9E6D5E8263AA}"/>
            </a:ext>
          </a:extLst>
        </xdr:cNvPr>
        <xdr:cNvSpPr/>
      </xdr:nvSpPr>
      <xdr:spPr>
        <a:xfrm>
          <a:off x="1543050" y="190498"/>
          <a:ext cx="11763375" cy="27174826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2</xdr:row>
      <xdr:rowOff>257174</xdr:rowOff>
    </xdr:from>
    <xdr:to>
      <xdr:col>3</xdr:col>
      <xdr:colOff>866774</xdr:colOff>
      <xdr:row>3</xdr:row>
      <xdr:rowOff>219074</xdr:rowOff>
    </xdr:to>
    <xdr:sp macro="" textlink="">
      <xdr:nvSpPr>
        <xdr:cNvPr id="7" name="Rechtec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E414C-9503-4BA0-9A3A-F9F9FC4F576C}"/>
            </a:ext>
          </a:extLst>
        </xdr:cNvPr>
        <xdr:cNvSpPr/>
      </xdr:nvSpPr>
      <xdr:spPr>
        <a:xfrm>
          <a:off x="1733549" y="628649"/>
          <a:ext cx="86677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1695451</xdr:colOff>
      <xdr:row>3</xdr:row>
      <xdr:rowOff>0</xdr:rowOff>
    </xdr:from>
    <xdr:to>
      <xdr:col>3</xdr:col>
      <xdr:colOff>2495551</xdr:colOff>
      <xdr:row>3</xdr:row>
      <xdr:rowOff>219075</xdr:rowOff>
    </xdr:to>
    <xdr:sp macro="" textlink="">
      <xdr:nvSpPr>
        <xdr:cNvPr id="8" name="Rechtec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B22A67-5B9F-4A41-A17C-912AE23EFDB2}"/>
            </a:ext>
          </a:extLst>
        </xdr:cNvPr>
        <xdr:cNvSpPr/>
      </xdr:nvSpPr>
      <xdr:spPr>
        <a:xfrm>
          <a:off x="3429001" y="628650"/>
          <a:ext cx="8001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2581276</xdr:colOff>
      <xdr:row>3</xdr:row>
      <xdr:rowOff>0</xdr:rowOff>
    </xdr:from>
    <xdr:to>
      <xdr:col>3</xdr:col>
      <xdr:colOff>3267076</xdr:colOff>
      <xdr:row>3</xdr:row>
      <xdr:rowOff>219075</xdr:rowOff>
    </xdr:to>
    <xdr:sp macro="" textlink="">
      <xdr:nvSpPr>
        <xdr:cNvPr id="9" name="Rechtec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61D775-B6C8-43E2-A2CC-10F156D9F92F}"/>
            </a:ext>
          </a:extLst>
        </xdr:cNvPr>
        <xdr:cNvSpPr/>
      </xdr:nvSpPr>
      <xdr:spPr>
        <a:xfrm>
          <a:off x="431482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3362326</xdr:colOff>
      <xdr:row>3</xdr:row>
      <xdr:rowOff>0</xdr:rowOff>
    </xdr:from>
    <xdr:to>
      <xdr:col>3</xdr:col>
      <xdr:colOff>4048126</xdr:colOff>
      <xdr:row>3</xdr:row>
      <xdr:rowOff>219075</xdr:rowOff>
    </xdr:to>
    <xdr:sp macro="" textlink="">
      <xdr:nvSpPr>
        <xdr:cNvPr id="10" name="Rechtec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E1E2B9-04BF-4DB8-AFD4-53BD77EC2596}"/>
            </a:ext>
          </a:extLst>
        </xdr:cNvPr>
        <xdr:cNvSpPr/>
      </xdr:nvSpPr>
      <xdr:spPr>
        <a:xfrm>
          <a:off x="509587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904876</xdr:colOff>
      <xdr:row>3</xdr:row>
      <xdr:rowOff>19051</xdr:rowOff>
    </xdr:from>
    <xdr:to>
      <xdr:col>3</xdr:col>
      <xdr:colOff>1638300</xdr:colOff>
      <xdr:row>4</xdr:row>
      <xdr:rowOff>1</xdr:rowOff>
    </xdr:to>
    <xdr:sp macro="" textlink="">
      <xdr:nvSpPr>
        <xdr:cNvPr id="11" name="Rechtec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52C8F7-45FE-4245-B24E-1F85E9D533E7}"/>
            </a:ext>
          </a:extLst>
        </xdr:cNvPr>
        <xdr:cNvSpPr/>
      </xdr:nvSpPr>
      <xdr:spPr>
        <a:xfrm>
          <a:off x="2638426" y="647701"/>
          <a:ext cx="733424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130</xdr:row>
      <xdr:rowOff>180974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96A41EF0-D417-4E39-AC10-17E94B8F64E2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27" name="Rechteck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5492E-D7AB-4AD7-B8DA-56B13F39F857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28" name="Rechteck 2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BA592-A7CF-4F6D-8458-E0D76500F4E4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29" name="Rechteck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71FC47-95B4-4586-BAE9-7C7A0A2AF568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30" name="Rechteck 2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739C11-6FA4-4802-B4E8-F252CD4B6943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31" name="Rechteck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EA0C33-F377-4EDA-8056-A77E3F258773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C1F915A7-E001-4120-A9CD-9A155B022E51}"/>
            </a:ext>
          </a:extLst>
        </xdr:cNvPr>
        <xdr:cNvSpPr/>
      </xdr:nvSpPr>
      <xdr:spPr>
        <a:xfrm>
          <a:off x="1733550" y="9629775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36" name="Rechteck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FFCE7F-E5C6-4E7A-A207-7E75BD7DA173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7" name="Rechteck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4D1A59-FD75-4647-A9A0-39068A0A7AE1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8" name="Rechteck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8FA11C-C333-43EF-B167-6FA50AD9CD76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39" name="Rechteck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22146C-D8F3-4F3D-9EDB-AED018611C01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2126475</xdr:colOff>
      <xdr:row>56</xdr:row>
      <xdr:rowOff>19050</xdr:rowOff>
    </xdr:from>
    <xdr:to>
      <xdr:col>4</xdr:col>
      <xdr:colOff>2563158</xdr:colOff>
      <xdr:row>97</xdr:row>
      <xdr:rowOff>104775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D6DA4A7B-F401-4BB9-AFC3-7D0EEBAA1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3860025" y="10086975"/>
          <a:ext cx="7113708" cy="7505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2114550</xdr:colOff>
      <xdr:row>97</xdr:row>
      <xdr:rowOff>150000</xdr:rowOff>
    </xdr:from>
    <xdr:to>
      <xdr:col>4</xdr:col>
      <xdr:colOff>2551233</xdr:colOff>
      <xdr:row>123</xdr:row>
      <xdr:rowOff>133350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997BBE6C-5C35-49F4-B5F0-9858B4659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3848100" y="17637900"/>
          <a:ext cx="7113708" cy="4688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190498</xdr:rowOff>
    </xdr:from>
    <xdr:to>
      <xdr:col>8</xdr:col>
      <xdr:colOff>0</xdr:colOff>
      <xdr:row>131</xdr:row>
      <xdr:rowOff>180974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4EB78C12-C311-4E30-9D2A-8B3617C24E57}"/>
            </a:ext>
          </a:extLst>
        </xdr:cNvPr>
        <xdr:cNvSpPr/>
      </xdr:nvSpPr>
      <xdr:spPr>
        <a:xfrm>
          <a:off x="1543050" y="190498"/>
          <a:ext cx="11763375" cy="27174826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2</xdr:row>
      <xdr:rowOff>257174</xdr:rowOff>
    </xdr:from>
    <xdr:to>
      <xdr:col>3</xdr:col>
      <xdr:colOff>866774</xdr:colOff>
      <xdr:row>3</xdr:row>
      <xdr:rowOff>219074</xdr:rowOff>
    </xdr:to>
    <xdr:sp macro="" textlink="">
      <xdr:nvSpPr>
        <xdr:cNvPr id="7" name="Rechtec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B5529-40C1-4EF4-A0AE-2968E8B6CE5E}"/>
            </a:ext>
          </a:extLst>
        </xdr:cNvPr>
        <xdr:cNvSpPr/>
      </xdr:nvSpPr>
      <xdr:spPr>
        <a:xfrm>
          <a:off x="1733549" y="628649"/>
          <a:ext cx="86677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1695451</xdr:colOff>
      <xdr:row>3</xdr:row>
      <xdr:rowOff>0</xdr:rowOff>
    </xdr:from>
    <xdr:to>
      <xdr:col>3</xdr:col>
      <xdr:colOff>2495551</xdr:colOff>
      <xdr:row>3</xdr:row>
      <xdr:rowOff>219075</xdr:rowOff>
    </xdr:to>
    <xdr:sp macro="" textlink="">
      <xdr:nvSpPr>
        <xdr:cNvPr id="8" name="Rechtec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310BB-AE60-441E-9A69-59292F71E5D3}"/>
            </a:ext>
          </a:extLst>
        </xdr:cNvPr>
        <xdr:cNvSpPr/>
      </xdr:nvSpPr>
      <xdr:spPr>
        <a:xfrm>
          <a:off x="3429001" y="628650"/>
          <a:ext cx="8001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2581276</xdr:colOff>
      <xdr:row>3</xdr:row>
      <xdr:rowOff>0</xdr:rowOff>
    </xdr:from>
    <xdr:to>
      <xdr:col>3</xdr:col>
      <xdr:colOff>3267076</xdr:colOff>
      <xdr:row>3</xdr:row>
      <xdr:rowOff>219075</xdr:rowOff>
    </xdr:to>
    <xdr:sp macro="" textlink="">
      <xdr:nvSpPr>
        <xdr:cNvPr id="9" name="Rechtec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312C5C-EE21-4525-9FB9-D5F1DC34489B}"/>
            </a:ext>
          </a:extLst>
        </xdr:cNvPr>
        <xdr:cNvSpPr/>
      </xdr:nvSpPr>
      <xdr:spPr>
        <a:xfrm>
          <a:off x="431482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3362326</xdr:colOff>
      <xdr:row>3</xdr:row>
      <xdr:rowOff>0</xdr:rowOff>
    </xdr:from>
    <xdr:to>
      <xdr:col>3</xdr:col>
      <xdr:colOff>4048126</xdr:colOff>
      <xdr:row>3</xdr:row>
      <xdr:rowOff>219075</xdr:rowOff>
    </xdr:to>
    <xdr:sp macro="" textlink="">
      <xdr:nvSpPr>
        <xdr:cNvPr id="10" name="Rechtec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0239AA-4CCC-40EC-9437-D4F1AB88743A}"/>
            </a:ext>
          </a:extLst>
        </xdr:cNvPr>
        <xdr:cNvSpPr/>
      </xdr:nvSpPr>
      <xdr:spPr>
        <a:xfrm>
          <a:off x="5095876" y="6286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904876</xdr:colOff>
      <xdr:row>3</xdr:row>
      <xdr:rowOff>19051</xdr:rowOff>
    </xdr:from>
    <xdr:to>
      <xdr:col>3</xdr:col>
      <xdr:colOff>1638300</xdr:colOff>
      <xdr:row>4</xdr:row>
      <xdr:rowOff>1</xdr:rowOff>
    </xdr:to>
    <xdr:sp macro="" textlink="">
      <xdr:nvSpPr>
        <xdr:cNvPr id="11" name="Rechtec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444AE5-7D2C-49FC-9E49-90C39072FB1B}"/>
            </a:ext>
          </a:extLst>
        </xdr:cNvPr>
        <xdr:cNvSpPr/>
      </xdr:nvSpPr>
      <xdr:spPr>
        <a:xfrm>
          <a:off x="2638426" y="647701"/>
          <a:ext cx="733424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131</xdr:row>
      <xdr:rowOff>180974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F83BEF13-DD12-4284-9043-6BD3A2548CEE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27" name="Rechteck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12BDE-6066-4001-9A7D-BD987D84302F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28" name="Rechteck 2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05B4C-D7BB-4B46-921F-981706B40C7B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29" name="Rechteck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84B919-0C0D-45E3-8415-9ED8BF438F84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30" name="Rechteck 2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03F91E-069F-4402-8B10-4507F5D029ED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31" name="Rechteck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9427EB-F960-4D2C-B3CB-C6ABCA0C0039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9525</xdr:rowOff>
    </xdr:from>
    <xdr:to>
      <xdr:col>6</xdr:col>
      <xdr:colOff>0</xdr:colOff>
      <xdr:row>55</xdr:row>
      <xdr:rowOff>9525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0B588D23-B9C5-4883-8800-6807A4041529}"/>
            </a:ext>
          </a:extLst>
        </xdr:cNvPr>
        <xdr:cNvSpPr/>
      </xdr:nvSpPr>
      <xdr:spPr>
        <a:xfrm>
          <a:off x="1733550" y="9572625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36" name="Rechteck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109EEF-B062-4C01-BC7B-6E9EC879EEBF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37" name="Rechteck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F411B2-DD87-4711-A3C9-F71DFC76ABAA}"/>
            </a:ext>
          </a:extLst>
        </xdr:cNvPr>
        <xdr:cNvSpPr/>
      </xdr:nvSpPr>
      <xdr:spPr>
        <a:xfrm>
          <a:off x="1733550" y="22659975"/>
          <a:ext cx="1197292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38" name="Rechteck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F61CE8-E6AD-4849-A1CB-B4187699E653}"/>
            </a:ext>
          </a:extLst>
        </xdr:cNvPr>
        <xdr:cNvSpPr/>
      </xdr:nvSpPr>
      <xdr:spPr>
        <a:xfrm>
          <a:off x="1733550" y="22659975"/>
          <a:ext cx="1197292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39" name="Rechteck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2EFC05-56D8-4F5E-9FB9-A2B0AB96DEE9}"/>
            </a:ext>
          </a:extLst>
        </xdr:cNvPr>
        <xdr:cNvSpPr/>
      </xdr:nvSpPr>
      <xdr:spPr>
        <a:xfrm>
          <a:off x="1733550" y="22659975"/>
          <a:ext cx="1197292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2078850</xdr:colOff>
      <xdr:row>56</xdr:row>
      <xdr:rowOff>28575</xdr:rowOff>
    </xdr:from>
    <xdr:to>
      <xdr:col>4</xdr:col>
      <xdr:colOff>2515533</xdr:colOff>
      <xdr:row>98</xdr:row>
      <xdr:rowOff>19050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268A610B-C249-4102-9DCE-61DE7CE32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3812400" y="10029825"/>
          <a:ext cx="7113708" cy="7505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2066925</xdr:colOff>
      <xdr:row>98</xdr:row>
      <xdr:rowOff>64275</xdr:rowOff>
    </xdr:from>
    <xdr:to>
      <xdr:col>4</xdr:col>
      <xdr:colOff>2503608</xdr:colOff>
      <xdr:row>124</xdr:row>
      <xdr:rowOff>47625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FB22DADB-2E8A-4CC0-95BC-DA3559372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3800475" y="17580750"/>
          <a:ext cx="7113708" cy="4688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9D673462-3D6F-435E-9862-E1716F7364E6}"/>
            </a:ext>
          </a:extLst>
        </xdr:cNvPr>
        <xdr:cNvSpPr/>
      </xdr:nvSpPr>
      <xdr:spPr>
        <a:xfrm>
          <a:off x="1733550" y="11925300"/>
          <a:ext cx="11382375" cy="7048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129</xdr:row>
      <xdr:rowOff>180974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C514BB65-80BA-42F6-A158-2421EBFCBAF1}"/>
            </a:ext>
          </a:extLst>
        </xdr:cNvPr>
        <xdr:cNvSpPr/>
      </xdr:nvSpPr>
      <xdr:spPr>
        <a:xfrm>
          <a:off x="1543050" y="190498"/>
          <a:ext cx="11763375" cy="27212926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2</xdr:row>
      <xdr:rowOff>257174</xdr:rowOff>
    </xdr:from>
    <xdr:to>
      <xdr:col>3</xdr:col>
      <xdr:colOff>866774</xdr:colOff>
      <xdr:row>3</xdr:row>
      <xdr:rowOff>219074</xdr:rowOff>
    </xdr:to>
    <xdr:sp macro="" textlink="">
      <xdr:nvSpPr>
        <xdr:cNvPr id="7" name="Rechtec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48281-7EF1-4898-B429-31009AEC553D}"/>
            </a:ext>
          </a:extLst>
        </xdr:cNvPr>
        <xdr:cNvSpPr/>
      </xdr:nvSpPr>
      <xdr:spPr>
        <a:xfrm>
          <a:off x="1733549" y="628649"/>
          <a:ext cx="866775" cy="257175"/>
        </a:xfrm>
        <a:prstGeom prst="rect">
          <a:avLst/>
        </a:prstGeom>
        <a:noFill/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1695451</xdr:colOff>
      <xdr:row>3</xdr:row>
      <xdr:rowOff>0</xdr:rowOff>
    </xdr:from>
    <xdr:to>
      <xdr:col>3</xdr:col>
      <xdr:colOff>2495551</xdr:colOff>
      <xdr:row>3</xdr:row>
      <xdr:rowOff>219075</xdr:rowOff>
    </xdr:to>
    <xdr:sp macro="" textlink="">
      <xdr:nvSpPr>
        <xdr:cNvPr id="8" name="Rechtec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F2B55-FF6C-4E0B-AF68-89839FB43F5D}"/>
            </a:ext>
          </a:extLst>
        </xdr:cNvPr>
        <xdr:cNvSpPr/>
      </xdr:nvSpPr>
      <xdr:spPr>
        <a:xfrm>
          <a:off x="3429001" y="666750"/>
          <a:ext cx="8001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2581276</xdr:colOff>
      <xdr:row>3</xdr:row>
      <xdr:rowOff>0</xdr:rowOff>
    </xdr:from>
    <xdr:to>
      <xdr:col>3</xdr:col>
      <xdr:colOff>3267076</xdr:colOff>
      <xdr:row>3</xdr:row>
      <xdr:rowOff>219075</xdr:rowOff>
    </xdr:to>
    <xdr:sp macro="" textlink="">
      <xdr:nvSpPr>
        <xdr:cNvPr id="9" name="Rechteck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1CBF86-5FC0-416A-BF56-00FEC70CE21D}"/>
            </a:ext>
          </a:extLst>
        </xdr:cNvPr>
        <xdr:cNvSpPr/>
      </xdr:nvSpPr>
      <xdr:spPr>
        <a:xfrm>
          <a:off x="4314826" y="6667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3362326</xdr:colOff>
      <xdr:row>3</xdr:row>
      <xdr:rowOff>0</xdr:rowOff>
    </xdr:from>
    <xdr:to>
      <xdr:col>3</xdr:col>
      <xdr:colOff>4048126</xdr:colOff>
      <xdr:row>3</xdr:row>
      <xdr:rowOff>219075</xdr:rowOff>
    </xdr:to>
    <xdr:sp macro="" textlink="">
      <xdr:nvSpPr>
        <xdr:cNvPr id="10" name="Rechteck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EA7991-8CE9-4428-8065-56400A1E8F36}"/>
            </a:ext>
          </a:extLst>
        </xdr:cNvPr>
        <xdr:cNvSpPr/>
      </xdr:nvSpPr>
      <xdr:spPr>
        <a:xfrm>
          <a:off x="5095876" y="666750"/>
          <a:ext cx="6858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904876</xdr:colOff>
      <xdr:row>3</xdr:row>
      <xdr:rowOff>19051</xdr:rowOff>
    </xdr:from>
    <xdr:to>
      <xdr:col>3</xdr:col>
      <xdr:colOff>1638300</xdr:colOff>
      <xdr:row>4</xdr:row>
      <xdr:rowOff>1</xdr:rowOff>
    </xdr:to>
    <xdr:sp macro="" textlink="">
      <xdr:nvSpPr>
        <xdr:cNvPr id="11" name="Rechteck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D9B65D-7D11-4A14-B850-89A8D7E0A7BC}"/>
            </a:ext>
          </a:extLst>
        </xdr:cNvPr>
        <xdr:cNvSpPr/>
      </xdr:nvSpPr>
      <xdr:spPr>
        <a:xfrm>
          <a:off x="2638426" y="685801"/>
          <a:ext cx="733424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0</xdr:colOff>
      <xdr:row>0</xdr:row>
      <xdr:rowOff>190498</xdr:rowOff>
    </xdr:from>
    <xdr:to>
      <xdr:col>8</xdr:col>
      <xdr:colOff>0</xdr:colOff>
      <xdr:row>130</xdr:row>
      <xdr:rowOff>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77D460BA-D474-459D-9F05-C26F3C0245D3}"/>
            </a:ext>
          </a:extLst>
        </xdr:cNvPr>
        <xdr:cNvSpPr/>
      </xdr:nvSpPr>
      <xdr:spPr>
        <a:xfrm>
          <a:off x="1543050" y="190498"/>
          <a:ext cx="11763375" cy="25584151"/>
        </a:xfrm>
        <a:prstGeom prst="rect">
          <a:avLst/>
        </a:prstGeom>
        <a:noFill/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190499</xdr:colOff>
      <xdr:row>3</xdr:row>
      <xdr:rowOff>1452</xdr:rowOff>
    </xdr:from>
    <xdr:to>
      <xdr:col>3</xdr:col>
      <xdr:colOff>797516</xdr:colOff>
      <xdr:row>4</xdr:row>
      <xdr:rowOff>28574</xdr:rowOff>
    </xdr:to>
    <xdr:sp macro="" textlink="">
      <xdr:nvSpPr>
        <xdr:cNvPr id="17" name="Rechteck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AFBC8-E937-4593-90E2-D4425EDCDC0B}"/>
            </a:ext>
          </a:extLst>
        </xdr:cNvPr>
        <xdr:cNvSpPr/>
      </xdr:nvSpPr>
      <xdr:spPr>
        <a:xfrm>
          <a:off x="1733549" y="668202"/>
          <a:ext cx="797517" cy="255722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1657350</xdr:colOff>
      <xdr:row>2</xdr:row>
      <xdr:rowOff>287364</xdr:rowOff>
    </xdr:from>
    <xdr:to>
      <xdr:col>3</xdr:col>
      <xdr:colOff>2514599</xdr:colOff>
      <xdr:row>4</xdr:row>
      <xdr:rowOff>29061</xdr:rowOff>
    </xdr:to>
    <xdr:sp macro="" textlink="">
      <xdr:nvSpPr>
        <xdr:cNvPr id="18" name="Rechteck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3342E-A280-4178-BA95-6BEC1F5A49AD}"/>
            </a:ext>
          </a:extLst>
        </xdr:cNvPr>
        <xdr:cNvSpPr/>
      </xdr:nvSpPr>
      <xdr:spPr>
        <a:xfrm>
          <a:off x="3390900" y="658839"/>
          <a:ext cx="857249" cy="265572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2562225</xdr:colOff>
      <xdr:row>2</xdr:row>
      <xdr:rowOff>287364</xdr:rowOff>
    </xdr:from>
    <xdr:to>
      <xdr:col>3</xdr:col>
      <xdr:colOff>3286125</xdr:colOff>
      <xdr:row>4</xdr:row>
      <xdr:rowOff>32288</xdr:rowOff>
    </xdr:to>
    <xdr:sp macro="" textlink="">
      <xdr:nvSpPr>
        <xdr:cNvPr id="19" name="Rechteck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5E8187-34C6-4D62-9FB0-C0A2E8BB90FE}"/>
            </a:ext>
          </a:extLst>
        </xdr:cNvPr>
        <xdr:cNvSpPr/>
      </xdr:nvSpPr>
      <xdr:spPr>
        <a:xfrm>
          <a:off x="4295775" y="658839"/>
          <a:ext cx="723900" cy="268799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3324225</xdr:colOff>
      <xdr:row>2</xdr:row>
      <xdr:rowOff>284135</xdr:rowOff>
    </xdr:from>
    <xdr:to>
      <xdr:col>3</xdr:col>
      <xdr:colOff>3743325</xdr:colOff>
      <xdr:row>4</xdr:row>
      <xdr:rowOff>35517</xdr:rowOff>
    </xdr:to>
    <xdr:sp macro="" textlink="">
      <xdr:nvSpPr>
        <xdr:cNvPr id="20" name="Rechteck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0BF7-627F-4CA5-9698-F53463E3E508}"/>
            </a:ext>
          </a:extLst>
        </xdr:cNvPr>
        <xdr:cNvSpPr/>
      </xdr:nvSpPr>
      <xdr:spPr>
        <a:xfrm>
          <a:off x="5057775" y="655610"/>
          <a:ext cx="419100" cy="275257"/>
        </a:xfrm>
        <a:prstGeom prst="rect">
          <a:avLst/>
        </a:prstGeom>
        <a:solidFill>
          <a:srgbClr val="000000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876300</xdr:colOff>
      <xdr:row>2</xdr:row>
      <xdr:rowOff>290079</xdr:rowOff>
    </xdr:from>
    <xdr:to>
      <xdr:col>3</xdr:col>
      <xdr:colOff>1619250</xdr:colOff>
      <xdr:row>4</xdr:row>
      <xdr:rowOff>30307</xdr:rowOff>
    </xdr:to>
    <xdr:sp macro="" textlink="">
      <xdr:nvSpPr>
        <xdr:cNvPr id="21" name="Rechteck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E5E823-42B2-48B7-9F6C-7E592FDFF9FD}"/>
            </a:ext>
          </a:extLst>
        </xdr:cNvPr>
        <xdr:cNvSpPr/>
      </xdr:nvSpPr>
      <xdr:spPr>
        <a:xfrm>
          <a:off x="2609850" y="661554"/>
          <a:ext cx="742950" cy="264103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03D10626-1F16-42C7-AAAB-75406FBF24E0}"/>
            </a:ext>
          </a:extLst>
        </xdr:cNvPr>
        <xdr:cNvSpPr/>
      </xdr:nvSpPr>
      <xdr:spPr>
        <a:xfrm>
          <a:off x="1733550" y="9829800"/>
          <a:ext cx="11382375" cy="247650"/>
        </a:xfrm>
        <a:prstGeom prst="rect">
          <a:avLst/>
        </a:prstGeom>
        <a:noFill/>
        <a:ln w="76200">
          <a:solidFill>
            <a:srgbClr val="92D05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3781425</xdr:colOff>
      <xdr:row>2</xdr:row>
      <xdr:rowOff>284135</xdr:rowOff>
    </xdr:from>
    <xdr:to>
      <xdr:col>3</xdr:col>
      <xdr:colOff>4819650</xdr:colOff>
      <xdr:row>4</xdr:row>
      <xdr:rowOff>35517</xdr:rowOff>
    </xdr:to>
    <xdr:sp macro="" textlink="">
      <xdr:nvSpPr>
        <xdr:cNvPr id="26" name="Rechteck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AA448B-A194-4360-966D-126E8B78776E}"/>
            </a:ext>
          </a:extLst>
        </xdr:cNvPr>
        <xdr:cNvSpPr/>
      </xdr:nvSpPr>
      <xdr:spPr>
        <a:xfrm>
          <a:off x="5514975" y="655610"/>
          <a:ext cx="1038225" cy="275257"/>
        </a:xfrm>
        <a:prstGeom prst="rect">
          <a:avLst/>
        </a:prstGeom>
        <a:solidFill>
          <a:srgbClr val="080808">
            <a:alpha val="1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7" name="Rechteck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467515-33D9-48B2-B6C0-2C1FB46F5FF5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8" name="Rechteck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6D029A-42DA-4511-893B-DFFFA8BE48D1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29" name="Rechteck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7A43B2-6904-411B-B1C3-31159A65AEB1}"/>
            </a:ext>
          </a:extLst>
        </xdr:cNvPr>
        <xdr:cNvSpPr/>
      </xdr:nvSpPr>
      <xdr:spPr>
        <a:xfrm>
          <a:off x="1733550" y="22659975"/>
          <a:ext cx="11382375" cy="790575"/>
        </a:xfrm>
        <a:prstGeom prst="rect">
          <a:avLst/>
        </a:prstGeom>
        <a:noFill/>
        <a:ln w="762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3</xdr:col>
      <xdr:colOff>2155050</xdr:colOff>
      <xdr:row>56</xdr:row>
      <xdr:rowOff>38100</xdr:rowOff>
    </xdr:from>
    <xdr:to>
      <xdr:col>4</xdr:col>
      <xdr:colOff>2001183</xdr:colOff>
      <xdr:row>97</xdr:row>
      <xdr:rowOff>123825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F597EBC-BC0B-4F33-B13D-AA1B2B40D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 b="18749"/>
        <a:stretch/>
      </xdr:blipFill>
      <xdr:spPr>
        <a:xfrm>
          <a:off x="3888600" y="10106025"/>
          <a:ext cx="7113708" cy="7505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2143125</xdr:colOff>
      <xdr:row>97</xdr:row>
      <xdr:rowOff>169050</xdr:rowOff>
    </xdr:from>
    <xdr:to>
      <xdr:col>4</xdr:col>
      <xdr:colOff>1989258</xdr:colOff>
      <xdr:row>123</xdr:row>
      <xdr:rowOff>152400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CF31FF74-CD0E-48B0-9718-F4070B411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385"/>
        <a:stretch/>
      </xdr:blipFill>
      <xdr:spPr>
        <a:xfrm>
          <a:off x="3876675" y="17656950"/>
          <a:ext cx="7113708" cy="4688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ita.goettingen.de/formulare-dokumente/kita-beitraeg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kita.goettingen.de/formulare-dokumente/kita-beitraeg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kita.goettingen.de/formulare-dokumente/kita-beitraeg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kita.goettingen.de/formulare-dokumente/kita-beitraeg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kita.goettingen.de/formulare-dokumente/kita-beitraeg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ita.goettingen.de/formulare-dokumente/kita-beitrae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opLeftCell="A13" workbookViewId="0">
      <selection sqref="A1:XFD1048576"/>
    </sheetView>
  </sheetViews>
  <sheetFormatPr baseColWidth="10" defaultColWidth="11.5546875" defaultRowHeight="13.8" x14ac:dyDescent="0.25"/>
  <cols>
    <col min="1" max="1" width="90.88671875" style="1" customWidth="1"/>
    <col min="2" max="2" width="19.44140625" style="1" customWidth="1"/>
    <col min="3" max="3" width="17.5546875" style="1" customWidth="1"/>
    <col min="4" max="4" width="0" style="7" hidden="1" customWidth="1"/>
    <col min="5" max="16384" width="11.5546875" style="1"/>
  </cols>
  <sheetData>
    <row r="1" spans="1:4" x14ac:dyDescent="0.25">
      <c r="D1" s="7" t="s">
        <v>20</v>
      </c>
    </row>
    <row r="3" spans="1:4" ht="27.6" x14ac:dyDescent="0.25">
      <c r="A3" s="11" t="s">
        <v>40</v>
      </c>
      <c r="B3" s="6"/>
      <c r="D3" s="7" t="s">
        <v>23</v>
      </c>
    </row>
    <row r="4" spans="1:4" x14ac:dyDescent="0.25">
      <c r="B4" s="2"/>
    </row>
    <row r="5" spans="1:4" x14ac:dyDescent="0.25">
      <c r="A5" s="1" t="s">
        <v>12</v>
      </c>
      <c r="B5" s="6"/>
      <c r="D5" s="7" t="s">
        <v>16</v>
      </c>
    </row>
    <row r="6" spans="1:4" x14ac:dyDescent="0.25">
      <c r="B6" s="2"/>
    </row>
    <row r="7" spans="1:4" x14ac:dyDescent="0.25">
      <c r="A7" s="1" t="s">
        <v>38</v>
      </c>
      <c r="B7" s="6"/>
      <c r="D7" s="7" t="s">
        <v>22</v>
      </c>
    </row>
    <row r="8" spans="1:4" x14ac:dyDescent="0.25">
      <c r="B8" s="2"/>
    </row>
    <row r="9" spans="1:4" x14ac:dyDescent="0.25">
      <c r="A9" s="12" t="s">
        <v>17</v>
      </c>
      <c r="D9" s="7" t="s">
        <v>21</v>
      </c>
    </row>
    <row r="10" spans="1:4" x14ac:dyDescent="0.25">
      <c r="B10" s="1" t="s">
        <v>10</v>
      </c>
      <c r="C10" s="1" t="s">
        <v>11</v>
      </c>
    </row>
    <row r="11" spans="1:4" x14ac:dyDescent="0.25">
      <c r="A11" s="13" t="s">
        <v>15</v>
      </c>
      <c r="B11" s="22"/>
      <c r="C11" s="22"/>
    </row>
    <row r="12" spans="1:4" x14ac:dyDescent="0.25">
      <c r="A12" s="14" t="s">
        <v>13</v>
      </c>
      <c r="B12" s="22"/>
      <c r="C12" s="22"/>
    </row>
    <row r="13" spans="1:4" x14ac:dyDescent="0.25">
      <c r="A13" s="13" t="s">
        <v>1</v>
      </c>
      <c r="B13" s="22"/>
      <c r="C13" s="22"/>
    </row>
    <row r="14" spans="1:4" x14ac:dyDescent="0.25">
      <c r="A14" s="13" t="s">
        <v>2</v>
      </c>
      <c r="B14" s="22"/>
      <c r="C14" s="22"/>
    </row>
    <row r="15" spans="1:4" x14ac:dyDescent="0.25">
      <c r="A15" s="13" t="s">
        <v>3</v>
      </c>
      <c r="B15" s="22"/>
      <c r="C15" s="22"/>
    </row>
    <row r="16" spans="1:4" x14ac:dyDescent="0.25">
      <c r="A16" s="13" t="s">
        <v>4</v>
      </c>
      <c r="B16" s="22"/>
      <c r="C16" s="22"/>
    </row>
    <row r="17" spans="1:4" x14ac:dyDescent="0.25">
      <c r="A17" s="13" t="s">
        <v>5</v>
      </c>
      <c r="B17" s="22"/>
      <c r="C17" s="22"/>
    </row>
    <row r="18" spans="1:4" x14ac:dyDescent="0.25">
      <c r="A18" s="13" t="s">
        <v>6</v>
      </c>
      <c r="B18" s="22"/>
      <c r="C18" s="22"/>
    </row>
    <row r="19" spans="1:4" x14ac:dyDescent="0.25">
      <c r="A19" s="13" t="s">
        <v>7</v>
      </c>
      <c r="B19" s="22"/>
      <c r="C19" s="22"/>
    </row>
    <row r="20" spans="1:4" x14ac:dyDescent="0.25">
      <c r="A20" s="13" t="s">
        <v>8</v>
      </c>
      <c r="B20" s="22"/>
      <c r="C20" s="22"/>
    </row>
    <row r="21" spans="1:4" x14ac:dyDescent="0.25">
      <c r="A21" s="13" t="s">
        <v>0</v>
      </c>
      <c r="B21" s="22"/>
      <c r="C21" s="22"/>
    </row>
    <row r="22" spans="1:4" x14ac:dyDescent="0.25">
      <c r="A22" s="11"/>
      <c r="B22" s="4"/>
      <c r="C22" s="4"/>
    </row>
    <row r="23" spans="1:4" x14ac:dyDescent="0.25">
      <c r="A23" s="15" t="s">
        <v>18</v>
      </c>
    </row>
    <row r="24" spans="1:4" x14ac:dyDescent="0.25">
      <c r="B24" s="5"/>
    </row>
    <row r="25" spans="1:4" x14ac:dyDescent="0.25">
      <c r="A25" s="2" t="s">
        <v>14</v>
      </c>
      <c r="B25" s="8"/>
      <c r="D25" s="7" t="s">
        <v>19</v>
      </c>
    </row>
    <row r="26" spans="1:4" x14ac:dyDescent="0.25">
      <c r="A26" s="2"/>
    </row>
    <row r="27" spans="1:4" ht="27.6" x14ac:dyDescent="0.25">
      <c r="A27" s="21" t="s">
        <v>37</v>
      </c>
      <c r="B27" s="8"/>
      <c r="D27" s="7" t="s">
        <v>19</v>
      </c>
    </row>
    <row r="28" spans="1:4" x14ac:dyDescent="0.25">
      <c r="A28" s="16"/>
    </row>
    <row r="29" spans="1:4" x14ac:dyDescent="0.25">
      <c r="A29" s="17" t="s">
        <v>9</v>
      </c>
    </row>
    <row r="30" spans="1:4" x14ac:dyDescent="0.25">
      <c r="A30" s="18" t="s">
        <v>30</v>
      </c>
      <c r="B30" s="8">
        <f>(B11+B13+B14+B15)/100*70</f>
        <v>0</v>
      </c>
      <c r="D30" s="7" t="s">
        <v>31</v>
      </c>
    </row>
    <row r="31" spans="1:4" x14ac:dyDescent="0.25">
      <c r="A31" s="18" t="s">
        <v>32</v>
      </c>
      <c r="B31" s="8">
        <f>(C11+C13+C14+C15)/100*70</f>
        <v>0</v>
      </c>
      <c r="D31" s="7" t="s">
        <v>31</v>
      </c>
    </row>
    <row r="32" spans="1:4" x14ac:dyDescent="0.25">
      <c r="A32" s="18" t="s">
        <v>33</v>
      </c>
      <c r="B32" s="8">
        <f>(B12)/100*75</f>
        <v>0</v>
      </c>
      <c r="D32" s="7" t="s">
        <v>31</v>
      </c>
    </row>
    <row r="33" spans="1:4" x14ac:dyDescent="0.25">
      <c r="A33" s="18" t="s">
        <v>34</v>
      </c>
      <c r="B33" s="8">
        <f>(C12)/100*75</f>
        <v>0</v>
      </c>
      <c r="D33" s="7" t="s">
        <v>31</v>
      </c>
    </row>
    <row r="34" spans="1:4" x14ac:dyDescent="0.25">
      <c r="A34" s="18" t="s">
        <v>27</v>
      </c>
      <c r="B34" s="8">
        <f>(B16+C16+B17+C17+B18+C18+B19+C19+B20+C20+B21+C21)</f>
        <v>0</v>
      </c>
    </row>
    <row r="35" spans="1:4" x14ac:dyDescent="0.25">
      <c r="A35" s="18" t="s">
        <v>29</v>
      </c>
      <c r="B35" s="8">
        <f>B5*3000</f>
        <v>0</v>
      </c>
    </row>
    <row r="36" spans="1:4" x14ac:dyDescent="0.25">
      <c r="A36" s="18" t="s">
        <v>28</v>
      </c>
      <c r="B36" s="8">
        <f>((B5-B7)*8952)+(B7*4476)</f>
        <v>0</v>
      </c>
    </row>
    <row r="37" spans="1:4" x14ac:dyDescent="0.25">
      <c r="A37" s="18" t="s">
        <v>25</v>
      </c>
      <c r="B37" s="8">
        <f>B25+B27</f>
        <v>0</v>
      </c>
    </row>
    <row r="38" spans="1:4" x14ac:dyDescent="0.25">
      <c r="A38" s="18" t="s">
        <v>35</v>
      </c>
      <c r="B38" s="8">
        <f>IF(B30+B32&lt;1,0,1230)</f>
        <v>0</v>
      </c>
    </row>
    <row r="39" spans="1:4" x14ac:dyDescent="0.25">
      <c r="A39" s="18" t="s">
        <v>36</v>
      </c>
      <c r="B39" s="8">
        <f>IF(B31+B33&lt;1,0,1230)</f>
        <v>0</v>
      </c>
    </row>
    <row r="40" spans="1:4" x14ac:dyDescent="0.25">
      <c r="A40" s="18" t="s">
        <v>26</v>
      </c>
      <c r="B40" s="8">
        <f>(B30+B31+B33+B32+B34+B35-B36-B37-B38-B39)</f>
        <v>0</v>
      </c>
    </row>
    <row r="41" spans="1:4" ht="14.4" thickBot="1" x14ac:dyDescent="0.3">
      <c r="A41" s="18"/>
      <c r="B41" s="9"/>
    </row>
    <row r="42" spans="1:4" ht="14.4" thickBot="1" x14ac:dyDescent="0.3">
      <c r="A42" s="3" t="s">
        <v>24</v>
      </c>
      <c r="B42" s="10" t="str">
        <f>IF((AND(B40&gt;60500,(ISBLANK(B3)))),"7",IF((AND(B40&gt;54600,(ISBLANK(B3)))),"6",IF((AND(B40&gt;48500,(ISBLANK(B3)))),"5",IF((AND(B40&gt;42400,(ISBLANK(B3)))),"4",IF((AND(B40&gt;36400,(ISBLANK(B3)))),"3",IF((AND(B40&lt;=36400,B40&gt;0,(ISBLANK(B3)))),"2",IF(B3="x","1","kein Wert eingetragen")))))))</f>
        <v>kein Wert eingetragen</v>
      </c>
    </row>
    <row r="43" spans="1:4" x14ac:dyDescent="0.25">
      <c r="A43" s="19"/>
    </row>
    <row r="44" spans="1:4" x14ac:dyDescent="0.25">
      <c r="A44" s="16"/>
    </row>
    <row r="45" spans="1:4" x14ac:dyDescent="0.25">
      <c r="A45" s="19"/>
    </row>
    <row r="46" spans="1:4" x14ac:dyDescent="0.25">
      <c r="C46" s="5"/>
    </row>
    <row r="47" spans="1:4" x14ac:dyDescent="0.25">
      <c r="C47" s="5"/>
    </row>
    <row r="48" spans="1:4" x14ac:dyDescent="0.25">
      <c r="C48" s="5"/>
    </row>
    <row r="49" spans="1:3" x14ac:dyDescent="0.25">
      <c r="C49" s="5"/>
    </row>
    <row r="50" spans="1:3" x14ac:dyDescent="0.25">
      <c r="A50" s="19"/>
    </row>
    <row r="51" spans="1:3" x14ac:dyDescent="0.25">
      <c r="A51" s="17"/>
    </row>
    <row r="52" spans="1:3" x14ac:dyDescent="0.25">
      <c r="B52" s="3"/>
    </row>
    <row r="53" spans="1:3" x14ac:dyDescent="0.25">
      <c r="A53" s="20"/>
    </row>
    <row r="54" spans="1:3" x14ac:dyDescent="0.25">
      <c r="B54" s="3"/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8740157499999996" bottom="0.78740157499999996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nur X oder leer möglich" error="nur X oder leer möglich" xr:uid="{00000000-0002-0000-0000-000000000000}">
          <x14:formula1>
            <xm:f>zulässig!$A$1:$A$2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RowHeight="14.4" x14ac:dyDescent="0.3"/>
  <sheetData>
    <row r="1" spans="1:1" x14ac:dyDescent="0.3">
      <c r="A1" t="s">
        <v>39</v>
      </c>
    </row>
    <row r="2" spans="1:1" x14ac:dyDescent="0.3">
      <c r="A2" t="s">
        <v>41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AC7F-2048-4250-8BD7-63329B9F4820}">
  <dimension ref="A1:N135"/>
  <sheetViews>
    <sheetView tabSelected="1" topLeftCell="B9" zoomScaleNormal="100" workbookViewId="0">
      <selection activeCell="E14" sqref="E14"/>
    </sheetView>
  </sheetViews>
  <sheetFormatPr baseColWidth="10" defaultColWidth="0" defaultRowHeight="13.8" zeroHeight="1" x14ac:dyDescent="0.25"/>
  <cols>
    <col min="1" max="1" width="11.5546875" style="1" hidden="1" customWidth="1"/>
    <col min="2" max="2" width="2.6640625" style="1" customWidth="1"/>
    <col min="3" max="3" width="2.88671875" style="1" customWidth="1"/>
    <col min="4" max="4" width="100.109375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6384" width="11.5546875" style="1" hidden="1"/>
  </cols>
  <sheetData>
    <row r="1" spans="1:14" ht="14.4" thickBot="1" x14ac:dyDescent="0.3">
      <c r="A1" s="27"/>
      <c r="B1" s="27"/>
      <c r="C1" s="27"/>
      <c r="D1" s="27"/>
      <c r="E1" s="27"/>
      <c r="F1" s="27"/>
      <c r="G1" s="62"/>
      <c r="H1" s="27"/>
      <c r="I1" s="27"/>
    </row>
    <row r="2" spans="1:14" x14ac:dyDescent="0.25">
      <c r="A2" s="27"/>
      <c r="B2" s="27"/>
      <c r="C2" s="27"/>
      <c r="D2" s="27"/>
      <c r="E2" s="27"/>
      <c r="F2" s="27"/>
      <c r="G2" s="32"/>
      <c r="H2" s="27"/>
      <c r="I2" s="27"/>
    </row>
    <row r="3" spans="1:14" ht="22.8" x14ac:dyDescent="0.4">
      <c r="A3" s="27"/>
      <c r="B3" s="27"/>
      <c r="C3" s="27"/>
      <c r="D3" s="66" t="s">
        <v>51</v>
      </c>
      <c r="E3" s="67"/>
      <c r="F3" s="27"/>
      <c r="H3" s="27"/>
      <c r="I3" s="27"/>
    </row>
    <row r="4" spans="1:14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</row>
    <row r="5" spans="1:14" x14ac:dyDescent="0.25">
      <c r="A5" s="27"/>
      <c r="B5" s="27"/>
      <c r="C5" s="27"/>
      <c r="D5" s="27"/>
      <c r="E5" s="27"/>
      <c r="F5" s="27"/>
      <c r="H5" s="27"/>
      <c r="I5" s="27"/>
    </row>
    <row r="6" spans="1:14" x14ac:dyDescent="0.25">
      <c r="A6" s="27"/>
      <c r="B6" s="27"/>
      <c r="C6" s="27"/>
      <c r="D6" s="27"/>
      <c r="E6" s="27"/>
      <c r="F6" s="27"/>
      <c r="H6" s="27"/>
      <c r="I6" s="27"/>
    </row>
    <row r="7" spans="1:14" ht="23.4" thickBot="1" x14ac:dyDescent="0.45">
      <c r="A7" s="27"/>
      <c r="B7" s="27"/>
      <c r="C7" s="27"/>
      <c r="D7" s="94" t="s">
        <v>49</v>
      </c>
      <c r="E7" s="94"/>
      <c r="F7" s="94"/>
      <c r="H7" s="27"/>
      <c r="I7" s="27"/>
    </row>
    <row r="8" spans="1:14" ht="15.75" customHeight="1" thickTop="1" x14ac:dyDescent="0.25">
      <c r="A8" s="31"/>
      <c r="B8" s="31"/>
      <c r="C8" s="27"/>
      <c r="D8" s="98" t="s">
        <v>204</v>
      </c>
      <c r="E8" s="98"/>
      <c r="F8" s="98"/>
      <c r="H8" s="31"/>
      <c r="I8" s="31"/>
    </row>
    <row r="9" spans="1:14" ht="14.4" thickBot="1" x14ac:dyDescent="0.3">
      <c r="A9" s="31"/>
      <c r="B9" s="31"/>
      <c r="C9" s="27"/>
      <c r="D9" s="99"/>
      <c r="E9" s="99"/>
      <c r="F9" s="99"/>
      <c r="H9" s="31"/>
      <c r="I9" s="31"/>
    </row>
    <row r="10" spans="1:14" ht="33" customHeight="1" thickTop="1" thickBot="1" x14ac:dyDescent="0.3">
      <c r="A10" s="31"/>
      <c r="B10" s="31"/>
      <c r="C10" s="27"/>
      <c r="D10" s="95" t="s">
        <v>47</v>
      </c>
      <c r="E10" s="96"/>
      <c r="F10" s="97"/>
      <c r="G10" s="7" t="s">
        <v>20</v>
      </c>
      <c r="H10" s="31"/>
      <c r="I10" s="31"/>
    </row>
    <row r="11" spans="1:14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</row>
    <row r="12" spans="1:14" ht="24" thickTop="1" thickBot="1" x14ac:dyDescent="0.3">
      <c r="A12" s="31"/>
      <c r="B12" s="31"/>
      <c r="C12" s="27"/>
      <c r="D12" s="11" t="s">
        <v>40</v>
      </c>
      <c r="E12" s="24" t="s">
        <v>43</v>
      </c>
      <c r="F12" s="43" t="s">
        <v>46</v>
      </c>
      <c r="G12" s="7" t="s">
        <v>23</v>
      </c>
      <c r="H12" s="31"/>
      <c r="I12" s="31"/>
      <c r="K12" s="31"/>
      <c r="L12" s="31"/>
      <c r="M12" s="31"/>
      <c r="N12" s="31"/>
    </row>
    <row r="13" spans="1:14" ht="15" thickTop="1" thickBot="1" x14ac:dyDescent="0.3">
      <c r="A13" s="31"/>
      <c r="B13" s="31"/>
      <c r="C13" s="27"/>
      <c r="D13" s="88"/>
      <c r="E13" s="88"/>
      <c r="F13" s="38"/>
      <c r="H13" s="31"/>
      <c r="I13" s="31"/>
      <c r="K13" s="31"/>
      <c r="L13" s="31"/>
      <c r="M13" s="31"/>
      <c r="N13" s="31"/>
    </row>
    <row r="14" spans="1:14" ht="24" thickTop="1" thickBot="1" x14ac:dyDescent="0.3">
      <c r="A14" s="31"/>
      <c r="B14" s="31"/>
      <c r="C14" s="27"/>
      <c r="D14" s="1" t="s">
        <v>12</v>
      </c>
      <c r="E14" s="25">
        <v>0</v>
      </c>
      <c r="F14" s="33" t="s">
        <v>45</v>
      </c>
      <c r="G14" s="7" t="s">
        <v>16</v>
      </c>
      <c r="H14" s="31"/>
      <c r="I14" s="31"/>
      <c r="K14" s="31"/>
      <c r="L14" s="31"/>
      <c r="M14" s="31">
        <v>0</v>
      </c>
      <c r="N14" s="31">
        <v>0</v>
      </c>
    </row>
    <row r="15" spans="1:14" ht="15" thickTop="1" thickBot="1" x14ac:dyDescent="0.3">
      <c r="A15" s="31"/>
      <c r="B15" s="31"/>
      <c r="C15" s="27"/>
      <c r="D15" s="88"/>
      <c r="E15" s="88"/>
      <c r="F15" s="38"/>
      <c r="H15" s="31"/>
      <c r="I15" s="31"/>
      <c r="K15" s="31"/>
      <c r="L15" s="31" t="s">
        <v>221</v>
      </c>
      <c r="M15" s="31">
        <v>1</v>
      </c>
      <c r="N15" s="31">
        <v>1</v>
      </c>
    </row>
    <row r="16" spans="1:14" ht="24" thickTop="1" thickBot="1" x14ac:dyDescent="0.3">
      <c r="A16" s="31"/>
      <c r="B16" s="31"/>
      <c r="C16" s="27"/>
      <c r="D16" s="1" t="s">
        <v>44</v>
      </c>
      <c r="E16" s="24">
        <v>0</v>
      </c>
      <c r="F16" s="33" t="s">
        <v>45</v>
      </c>
      <c r="G16" s="7" t="s">
        <v>22</v>
      </c>
      <c r="H16" s="31"/>
      <c r="I16" s="31"/>
      <c r="K16" s="31"/>
      <c r="L16" s="31" t="s">
        <v>43</v>
      </c>
      <c r="M16" s="31">
        <v>2</v>
      </c>
      <c r="N16" s="31">
        <v>2</v>
      </c>
    </row>
    <row r="17" spans="1:14" ht="14.4" thickTop="1" x14ac:dyDescent="0.25">
      <c r="A17" s="31"/>
      <c r="B17" s="31"/>
      <c r="C17" s="27"/>
      <c r="D17" s="88"/>
      <c r="E17" s="88"/>
      <c r="F17" s="27"/>
      <c r="H17" s="31"/>
      <c r="I17" s="31"/>
      <c r="K17" s="31"/>
      <c r="L17" s="31"/>
      <c r="M17" s="31">
        <v>3</v>
      </c>
      <c r="N17" s="31">
        <v>3</v>
      </c>
    </row>
    <row r="18" spans="1:14" ht="15.6" x14ac:dyDescent="0.3">
      <c r="A18" s="31"/>
      <c r="B18" s="31"/>
      <c r="C18" s="27"/>
      <c r="D18" s="50" t="s">
        <v>17</v>
      </c>
      <c r="E18" s="60"/>
      <c r="F18" s="60"/>
      <c r="G18" s="7" t="s">
        <v>21</v>
      </c>
      <c r="H18" s="31"/>
      <c r="I18" s="31"/>
      <c r="K18" s="31"/>
      <c r="L18" s="31"/>
      <c r="M18" s="31">
        <v>4</v>
      </c>
      <c r="N18" s="31">
        <v>4</v>
      </c>
    </row>
    <row r="19" spans="1:14" ht="22.5" customHeight="1" thickBot="1" x14ac:dyDescent="0.3">
      <c r="A19" s="31"/>
      <c r="B19" s="31"/>
      <c r="C19" s="27"/>
      <c r="D19" s="59"/>
      <c r="E19" s="58" t="s">
        <v>10</v>
      </c>
      <c r="F19" s="61" t="s">
        <v>11</v>
      </c>
      <c r="H19" s="31"/>
      <c r="I19" s="31"/>
      <c r="K19" s="31"/>
      <c r="L19" s="31"/>
      <c r="M19" s="31">
        <v>5</v>
      </c>
      <c r="N19" s="31">
        <v>5</v>
      </c>
    </row>
    <row r="20" spans="1:14" ht="14.4" thickTop="1" x14ac:dyDescent="0.25">
      <c r="A20" s="31"/>
      <c r="B20" s="31"/>
      <c r="C20" s="27"/>
      <c r="D20" s="56" t="s">
        <v>15</v>
      </c>
      <c r="E20" s="51"/>
      <c r="F20" s="48"/>
      <c r="H20" s="31"/>
      <c r="I20" s="31"/>
      <c r="K20" s="31"/>
      <c r="L20" s="31"/>
      <c r="M20" s="31">
        <v>6</v>
      </c>
      <c r="N20" s="31">
        <v>6</v>
      </c>
    </row>
    <row r="21" spans="1:14" x14ac:dyDescent="0.25">
      <c r="A21" s="31"/>
      <c r="B21" s="31"/>
      <c r="C21" s="27"/>
      <c r="D21" s="57" t="s">
        <v>13</v>
      </c>
      <c r="E21" s="52"/>
      <c r="F21" s="46"/>
      <c r="H21" s="31"/>
      <c r="I21" s="31"/>
      <c r="K21" s="31"/>
      <c r="L21" s="31"/>
      <c r="M21" s="31">
        <v>7</v>
      </c>
      <c r="N21" s="31">
        <v>7</v>
      </c>
    </row>
    <row r="22" spans="1:14" x14ac:dyDescent="0.25">
      <c r="A22" s="31"/>
      <c r="B22" s="31"/>
      <c r="C22" s="27"/>
      <c r="D22" s="56" t="s">
        <v>1</v>
      </c>
      <c r="E22" s="52"/>
      <c r="F22" s="46"/>
      <c r="H22" s="31"/>
      <c r="I22" s="31"/>
      <c r="K22" s="31"/>
      <c r="L22" s="31"/>
      <c r="M22" s="31">
        <v>8</v>
      </c>
      <c r="N22" s="31">
        <v>8</v>
      </c>
    </row>
    <row r="23" spans="1:14" x14ac:dyDescent="0.25">
      <c r="A23" s="31"/>
      <c r="B23" s="31"/>
      <c r="C23" s="27"/>
      <c r="D23" s="56" t="s">
        <v>2</v>
      </c>
      <c r="E23" s="52"/>
      <c r="F23" s="46"/>
      <c r="H23" s="31"/>
      <c r="I23" s="31"/>
      <c r="K23" s="31"/>
      <c r="L23" s="31"/>
      <c r="M23" s="31">
        <v>9</v>
      </c>
      <c r="N23" s="31">
        <v>9</v>
      </c>
    </row>
    <row r="24" spans="1:14" x14ac:dyDescent="0.25">
      <c r="A24" s="31"/>
      <c r="B24" s="31"/>
      <c r="C24" s="27"/>
      <c r="D24" s="56" t="s">
        <v>3</v>
      </c>
      <c r="E24" s="52"/>
      <c r="F24" s="46"/>
      <c r="H24" s="31"/>
      <c r="I24" s="31"/>
      <c r="K24" s="31"/>
      <c r="L24" s="31"/>
      <c r="M24" s="31">
        <v>10</v>
      </c>
      <c r="N24" s="31">
        <v>10</v>
      </c>
    </row>
    <row r="25" spans="1:14" x14ac:dyDescent="0.25">
      <c r="A25" s="31"/>
      <c r="B25" s="31"/>
      <c r="C25" s="27"/>
      <c r="D25" s="56" t="s">
        <v>4</v>
      </c>
      <c r="E25" s="52"/>
      <c r="F25" s="46"/>
      <c r="H25" s="31"/>
      <c r="I25" s="31"/>
      <c r="K25" s="31"/>
      <c r="L25" s="31"/>
      <c r="M25" s="31">
        <v>11</v>
      </c>
      <c r="N25" s="31">
        <v>11</v>
      </c>
    </row>
    <row r="26" spans="1:14" x14ac:dyDescent="0.25">
      <c r="A26" s="31"/>
      <c r="B26" s="31"/>
      <c r="C26" s="27"/>
      <c r="D26" s="56" t="s">
        <v>5</v>
      </c>
      <c r="E26" s="52"/>
      <c r="F26" s="46"/>
      <c r="H26" s="31"/>
      <c r="I26" s="31"/>
      <c r="K26" s="31"/>
      <c r="L26" s="31"/>
      <c r="M26" s="31">
        <v>12</v>
      </c>
      <c r="N26" s="31">
        <v>12</v>
      </c>
    </row>
    <row r="27" spans="1:14" x14ac:dyDescent="0.25">
      <c r="A27" s="31"/>
      <c r="B27" s="31"/>
      <c r="C27" s="27"/>
      <c r="D27" s="56" t="s">
        <v>6</v>
      </c>
      <c r="E27" s="52"/>
      <c r="F27" s="46"/>
      <c r="H27" s="31"/>
      <c r="I27" s="31"/>
    </row>
    <row r="28" spans="1:14" x14ac:dyDescent="0.25">
      <c r="A28" s="31"/>
      <c r="B28" s="31"/>
      <c r="C28" s="27"/>
      <c r="D28" s="56" t="s">
        <v>7</v>
      </c>
      <c r="E28" s="52"/>
      <c r="F28" s="46"/>
      <c r="H28" s="31"/>
      <c r="I28" s="31"/>
    </row>
    <row r="29" spans="1:14" x14ac:dyDescent="0.25">
      <c r="A29" s="31"/>
      <c r="B29" s="31"/>
      <c r="C29" s="27"/>
      <c r="D29" s="56" t="s">
        <v>8</v>
      </c>
      <c r="E29" s="52"/>
      <c r="F29" s="46"/>
      <c r="H29" s="45"/>
      <c r="I29" s="31"/>
    </row>
    <row r="30" spans="1:14" ht="14.4" thickBot="1" x14ac:dyDescent="0.3">
      <c r="A30" s="31"/>
      <c r="B30" s="31"/>
      <c r="C30" s="27"/>
      <c r="D30" s="56" t="s">
        <v>0</v>
      </c>
      <c r="E30" s="53"/>
      <c r="F30" s="47"/>
      <c r="H30" s="31"/>
      <c r="I30" s="31"/>
    </row>
    <row r="31" spans="1:14" ht="14.4" thickTop="1" x14ac:dyDescent="0.25">
      <c r="A31" s="31"/>
      <c r="B31" s="31"/>
      <c r="C31" s="27"/>
      <c r="D31" s="77"/>
      <c r="E31" s="78"/>
      <c r="F31" s="79"/>
      <c r="H31" s="31"/>
      <c r="I31" s="31"/>
    </row>
    <row r="32" spans="1:14" x14ac:dyDescent="0.25">
      <c r="A32" s="27"/>
      <c r="B32" s="27"/>
      <c r="C32" s="27"/>
      <c r="D32" s="81" t="s">
        <v>197</v>
      </c>
      <c r="E32" s="75">
        <f>SUM(E20:F30)</f>
        <v>0</v>
      </c>
      <c r="F32" s="27"/>
      <c r="H32" s="27"/>
      <c r="I32" s="27"/>
    </row>
    <row r="33" spans="1:9" x14ac:dyDescent="0.25">
      <c r="A33" s="31"/>
      <c r="B33" s="31"/>
      <c r="C33" s="27"/>
      <c r="D33" s="28"/>
      <c r="E33" s="29"/>
      <c r="F33" s="29"/>
      <c r="H33" s="31"/>
      <c r="I33" s="31"/>
    </row>
    <row r="34" spans="1:9" ht="15.6" x14ac:dyDescent="0.25">
      <c r="A34" s="31"/>
      <c r="B34" s="31"/>
      <c r="C34" s="27"/>
      <c r="D34" s="54" t="s">
        <v>18</v>
      </c>
      <c r="E34" s="27"/>
      <c r="F34" s="27"/>
      <c r="H34" s="31"/>
      <c r="I34" s="31"/>
    </row>
    <row r="35" spans="1:9" ht="16.2" thickBot="1" x14ac:dyDescent="0.3">
      <c r="A35" s="31"/>
      <c r="B35" s="31"/>
      <c r="C35" s="27"/>
      <c r="D35" s="27"/>
      <c r="E35" s="61" t="s">
        <v>10</v>
      </c>
      <c r="F35" s="61" t="s">
        <v>11</v>
      </c>
      <c r="H35" s="31"/>
      <c r="I35" s="31"/>
    </row>
    <row r="36" spans="1:9" ht="15" thickTop="1" thickBot="1" x14ac:dyDescent="0.3">
      <c r="A36" s="31"/>
      <c r="B36" s="31"/>
      <c r="C36" s="27"/>
      <c r="D36" s="39" t="s">
        <v>14</v>
      </c>
      <c r="E36" s="55"/>
      <c r="F36" s="55"/>
      <c r="G36" s="7" t="s">
        <v>19</v>
      </c>
      <c r="H36" s="31"/>
      <c r="I36" s="31"/>
    </row>
    <row r="37" spans="1:9" ht="15" thickTop="1" thickBot="1" x14ac:dyDescent="0.3">
      <c r="A37" s="27"/>
      <c r="B37" s="27"/>
      <c r="C37" s="27"/>
      <c r="D37" s="11" t="s">
        <v>183</v>
      </c>
      <c r="E37" s="23"/>
      <c r="F37" s="23"/>
      <c r="G37" s="7" t="s">
        <v>19</v>
      </c>
      <c r="H37" s="27"/>
      <c r="I37" s="27"/>
    </row>
    <row r="38" spans="1:9" ht="28.2" thickTop="1" thickBot="1" x14ac:dyDescent="0.3">
      <c r="A38" s="27"/>
      <c r="B38" s="27"/>
      <c r="C38" s="27"/>
      <c r="D38" s="80" t="s">
        <v>184</v>
      </c>
      <c r="E38" s="71"/>
      <c r="F38" s="71"/>
      <c r="H38" s="27"/>
      <c r="I38" s="27"/>
    </row>
    <row r="39" spans="1:9" ht="14.4" thickTop="1" x14ac:dyDescent="0.25">
      <c r="A39" s="27"/>
      <c r="B39" s="27"/>
      <c r="C39" s="27"/>
      <c r="D39" s="74"/>
      <c r="E39" s="73"/>
      <c r="F39" s="73"/>
      <c r="H39" s="27"/>
      <c r="I39" s="27"/>
    </row>
    <row r="40" spans="1:9" ht="14.4" thickBot="1" x14ac:dyDescent="0.3">
      <c r="A40" s="27"/>
      <c r="B40" s="27"/>
      <c r="C40" s="27"/>
      <c r="D40" s="72"/>
      <c r="E40" s="73"/>
      <c r="F40" s="73"/>
      <c r="H40" s="27"/>
      <c r="I40" s="27"/>
    </row>
    <row r="41" spans="1:9" ht="14.4" hidden="1" thickBot="1" x14ac:dyDescent="0.3">
      <c r="A41" s="27"/>
      <c r="B41" s="27"/>
      <c r="C41" s="27"/>
      <c r="D41" s="49" t="s">
        <v>30</v>
      </c>
      <c r="E41" s="68" t="str">
        <f>IF(E20&amp;E22&amp;E23&amp;E24="","0,00 €",((E20+E22+E23+E24)-1230-E37)/100*70)</f>
        <v>0,00 €</v>
      </c>
      <c r="F41" s="27"/>
      <c r="G41" s="7" t="s">
        <v>31</v>
      </c>
      <c r="H41" s="27"/>
      <c r="I41" s="27"/>
    </row>
    <row r="42" spans="1:9" ht="14.4" hidden="1" thickBot="1" x14ac:dyDescent="0.3">
      <c r="A42" s="27"/>
      <c r="B42" s="27"/>
      <c r="C42" s="27"/>
      <c r="D42" s="49" t="s">
        <v>32</v>
      </c>
      <c r="E42" s="68" t="str">
        <f>IF(F20&amp;F22&amp;F23&amp;F24="","0,00 €",((F20+F22+F23+F24)-1230-F37)/100*70)</f>
        <v>0,00 €</v>
      </c>
      <c r="F42" s="86" t="s">
        <v>29</v>
      </c>
      <c r="G42" s="7" t="s">
        <v>31</v>
      </c>
      <c r="H42" s="27"/>
      <c r="I42" s="27"/>
    </row>
    <row r="43" spans="1:9" ht="14.4" hidden="1" thickBot="1" x14ac:dyDescent="0.3">
      <c r="A43" s="27"/>
      <c r="B43" s="27"/>
      <c r="C43" s="27"/>
      <c r="D43" s="49" t="s">
        <v>33</v>
      </c>
      <c r="E43" s="68" t="str">
        <f>IF(E21="","0,00 €",((E21)-1230)/100*75)</f>
        <v>0,00 €</v>
      </c>
      <c r="F43" s="86">
        <v>3060</v>
      </c>
      <c r="G43" s="7" t="s">
        <v>31</v>
      </c>
      <c r="H43" s="27"/>
      <c r="I43" s="27"/>
    </row>
    <row r="44" spans="1:9" ht="14.4" hidden="1" thickBot="1" x14ac:dyDescent="0.3">
      <c r="A44" s="27"/>
      <c r="B44" s="27"/>
      <c r="C44" s="27"/>
      <c r="D44" s="49" t="s">
        <v>34</v>
      </c>
      <c r="E44" s="68" t="str">
        <f>IF(F21="","0,00 €",((F21)-1230)/100*75)</f>
        <v>0,00 €</v>
      </c>
      <c r="F44" s="86" t="s">
        <v>211</v>
      </c>
      <c r="G44" s="7" t="s">
        <v>31</v>
      </c>
      <c r="H44" s="27"/>
      <c r="I44" s="27"/>
    </row>
    <row r="45" spans="1:9" ht="14.4" hidden="1" thickBot="1" x14ac:dyDescent="0.3">
      <c r="A45" s="27"/>
      <c r="B45" s="27"/>
      <c r="C45" s="27"/>
      <c r="D45" s="49" t="s">
        <v>27</v>
      </c>
      <c r="E45" s="8">
        <f>(E25+F25+E26+F26+E27+F27+E28+F28+E29+F29+E30+F30)</f>
        <v>0</v>
      </c>
      <c r="F45" s="86">
        <v>9600</v>
      </c>
      <c r="H45" s="27"/>
      <c r="I45" s="27"/>
    </row>
    <row r="46" spans="1:9" ht="14.4" hidden="1" thickBot="1" x14ac:dyDescent="0.3">
      <c r="A46" s="27"/>
      <c r="B46" s="27"/>
      <c r="C46" s="27"/>
      <c r="D46" s="49" t="s">
        <v>29</v>
      </c>
      <c r="E46" s="8">
        <f>E14*F43</f>
        <v>0</v>
      </c>
      <c r="F46" s="27">
        <v>4800</v>
      </c>
      <c r="H46" s="27"/>
      <c r="I46" s="27"/>
    </row>
    <row r="47" spans="1:9" ht="14.4" hidden="1" thickBot="1" x14ac:dyDescent="0.3">
      <c r="A47" s="27"/>
      <c r="B47" s="27"/>
      <c r="C47" s="27"/>
      <c r="D47" s="49" t="s">
        <v>28</v>
      </c>
      <c r="E47" s="8">
        <f>((E14-E16)*F45)+(E16*F46)</f>
        <v>0</v>
      </c>
      <c r="F47" s="27"/>
      <c r="H47" s="27"/>
      <c r="I47" s="27"/>
    </row>
    <row r="48" spans="1:9" ht="14.4" hidden="1" thickBot="1" x14ac:dyDescent="0.3">
      <c r="A48" s="27"/>
      <c r="B48" s="27"/>
      <c r="C48" s="27"/>
      <c r="D48" s="49" t="s">
        <v>25</v>
      </c>
      <c r="E48" s="8">
        <f>E36+E38+F36+F38</f>
        <v>0</v>
      </c>
      <c r="F48" s="27"/>
      <c r="H48" s="27"/>
      <c r="I48" s="27"/>
    </row>
    <row r="49" spans="1:9" ht="14.4" hidden="1" thickBot="1" x14ac:dyDescent="0.3">
      <c r="A49" s="27"/>
      <c r="B49" s="27"/>
      <c r="C49" s="27"/>
      <c r="D49" s="76" t="s">
        <v>26</v>
      </c>
      <c r="E49" s="8">
        <f>($E$41+$E$42+$E$44+$E$43+$E$45+$E$46-$E$47-$E$48)</f>
        <v>0</v>
      </c>
      <c r="F49" s="27"/>
      <c r="H49" s="27"/>
      <c r="I49" s="27"/>
    </row>
    <row r="50" spans="1:9" ht="14.4" thickBot="1" x14ac:dyDescent="0.3">
      <c r="A50" s="27"/>
      <c r="B50" s="27"/>
      <c r="C50" s="27"/>
      <c r="D50" s="3" t="s">
        <v>24</v>
      </c>
      <c r="E50" s="26" t="str">
        <f>IF((AND($E$49&gt;62300,$E$12="Nein")),"7",IF((AND($E$49&lt;=62300,$E$49&gt;56201,$E$12="Nein")),"6",IF((AND($E$49&lt;=56200,$E$49&gt;50001,$E$12="Nein")),"5",IF((AND($E$49&lt;=50000,$E$49&gt;43701,$E$12="Nein")),"4",IF((AND($E$49&lt;=43700,$E$49&gt;37501,$E$12="Nein")),"3",IF((AND($E$49&lt;=37500,$E$49&gt;0,$E$12="Nein")),"2",IF($E$12="Ja","1","kein Wert eingetragen")))))))</f>
        <v>kein Wert eingetragen</v>
      </c>
      <c r="F50" s="27"/>
      <c r="H50" s="27"/>
      <c r="I50" s="27"/>
    </row>
    <row r="51" spans="1:9" ht="15" thickBot="1" x14ac:dyDescent="0.35">
      <c r="A51" s="27"/>
      <c r="B51" s="27"/>
      <c r="C51" s="27"/>
      <c r="D51" s="44"/>
      <c r="E51" s="35"/>
      <c r="F51" s="44"/>
      <c r="H51" s="27"/>
      <c r="I51" s="27"/>
    </row>
    <row r="52" spans="1:9" ht="18.600000000000001" thickTop="1" thickBot="1" x14ac:dyDescent="0.3">
      <c r="A52" s="27"/>
      <c r="B52" s="27"/>
      <c r="C52" s="64"/>
      <c r="D52" s="89" t="s">
        <v>42</v>
      </c>
      <c r="E52" s="90"/>
      <c r="F52" s="91"/>
      <c r="H52" s="27"/>
      <c r="I52" s="27"/>
    </row>
    <row r="53" spans="1:9" ht="15" thickTop="1" x14ac:dyDescent="0.3">
      <c r="A53" s="27"/>
      <c r="B53" s="27"/>
      <c r="C53" s="27"/>
      <c r="D53" s="34"/>
      <c r="E53" s="34"/>
      <c r="F53" s="34"/>
      <c r="H53" s="27"/>
      <c r="I53" s="27"/>
    </row>
    <row r="54" spans="1:9" ht="33" customHeight="1" thickBot="1" x14ac:dyDescent="0.35">
      <c r="A54" s="27"/>
      <c r="B54" s="27"/>
      <c r="C54" s="27"/>
      <c r="D54" s="36"/>
      <c r="E54" s="36"/>
      <c r="F54" s="36"/>
      <c r="H54" s="27"/>
      <c r="I54" s="27"/>
    </row>
    <row r="55" spans="1:9" ht="18.600000000000001" thickTop="1" thickBot="1" x14ac:dyDescent="0.3">
      <c r="A55" s="27"/>
      <c r="B55" s="27"/>
      <c r="C55" s="27"/>
      <c r="D55" s="92" t="s">
        <v>48</v>
      </c>
      <c r="E55" s="92"/>
      <c r="F55" s="92"/>
      <c r="H55" s="37"/>
      <c r="I55" s="27"/>
    </row>
    <row r="56" spans="1:9" ht="14.4" thickTop="1" x14ac:dyDescent="0.25">
      <c r="A56" s="27"/>
      <c r="B56" s="27"/>
      <c r="C56" s="27"/>
      <c r="D56" s="27"/>
      <c r="E56" s="27"/>
      <c r="F56" s="42"/>
      <c r="H56" s="27"/>
      <c r="I56" s="27"/>
    </row>
    <row r="57" spans="1:9" ht="7.5" customHeight="1" x14ac:dyDescent="0.25">
      <c r="A57" s="27"/>
      <c r="B57" s="27"/>
      <c r="C57" s="27"/>
      <c r="D57" s="27"/>
      <c r="E57" s="63"/>
      <c r="F57" s="27"/>
      <c r="G57" s="62"/>
      <c r="H57" s="27"/>
      <c r="I57" s="27"/>
    </row>
    <row r="58" spans="1:9" x14ac:dyDescent="0.25">
      <c r="A58" s="27"/>
      <c r="B58" s="27"/>
      <c r="C58" s="27"/>
      <c r="D58" s="27"/>
      <c r="E58" s="27"/>
      <c r="F58" s="27"/>
      <c r="G58" s="62"/>
      <c r="H58" s="27"/>
      <c r="I58" s="27"/>
    </row>
    <row r="59" spans="1:9" x14ac:dyDescent="0.25">
      <c r="A59" s="27"/>
      <c r="B59" s="27"/>
      <c r="C59" s="27"/>
      <c r="D59" s="27"/>
      <c r="E59" s="27"/>
      <c r="F59" s="27"/>
      <c r="G59" s="62"/>
      <c r="H59" s="27"/>
      <c r="I59" s="27"/>
    </row>
    <row r="60" spans="1:9" x14ac:dyDescent="0.25">
      <c r="A60" s="27"/>
      <c r="B60" s="27"/>
      <c r="C60" s="27"/>
      <c r="D60" s="27"/>
      <c r="E60" s="27"/>
      <c r="F60" s="27"/>
      <c r="G60" s="62"/>
      <c r="H60" s="27"/>
      <c r="I60" s="27"/>
    </row>
    <row r="61" spans="1:9" x14ac:dyDescent="0.25">
      <c r="A61" s="27"/>
      <c r="B61" s="27"/>
      <c r="C61" s="27"/>
      <c r="D61" s="27"/>
      <c r="E61" s="27"/>
      <c r="F61" s="27"/>
      <c r="G61" s="62"/>
      <c r="H61" s="27"/>
      <c r="I61" s="27"/>
    </row>
    <row r="62" spans="1:9" x14ac:dyDescent="0.25">
      <c r="A62" s="27"/>
      <c r="B62" s="27"/>
      <c r="C62" s="27"/>
      <c r="D62" s="27"/>
      <c r="E62" s="27"/>
      <c r="F62" s="27"/>
      <c r="G62" s="62"/>
      <c r="H62" s="27"/>
      <c r="I62" s="27"/>
    </row>
    <row r="63" spans="1:9" x14ac:dyDescent="0.25">
      <c r="A63" s="27"/>
      <c r="B63" s="27"/>
      <c r="C63" s="27"/>
      <c r="D63" s="27"/>
      <c r="E63" s="27"/>
      <c r="F63" s="27"/>
      <c r="H63" s="27"/>
      <c r="I63" s="27"/>
    </row>
    <row r="64" spans="1:9" x14ac:dyDescent="0.25">
      <c r="A64" s="27"/>
      <c r="B64" s="27"/>
      <c r="C64" s="27"/>
      <c r="D64" s="27"/>
      <c r="E64" s="27"/>
      <c r="F64" s="27"/>
      <c r="H64" s="27"/>
      <c r="I64" s="27"/>
    </row>
    <row r="65" spans="1:9" x14ac:dyDescent="0.25">
      <c r="A65" s="27"/>
      <c r="B65" s="27"/>
      <c r="C65" s="27"/>
      <c r="D65" s="27"/>
      <c r="E65" s="27"/>
      <c r="F65" s="27"/>
      <c r="H65" s="27"/>
      <c r="I65" s="27"/>
    </row>
    <row r="66" spans="1:9" x14ac:dyDescent="0.25">
      <c r="A66" s="27"/>
      <c r="B66" s="27"/>
      <c r="C66" s="27"/>
      <c r="D66" s="27"/>
      <c r="E66" s="27"/>
      <c r="F66" s="27"/>
      <c r="H66" s="27"/>
      <c r="I66" s="27"/>
    </row>
    <row r="67" spans="1:9" x14ac:dyDescent="0.25">
      <c r="A67" s="27"/>
      <c r="B67" s="27"/>
      <c r="C67" s="27"/>
      <c r="D67" s="27"/>
      <c r="E67" s="27"/>
      <c r="F67" s="27"/>
      <c r="H67" s="27"/>
      <c r="I67" s="27"/>
    </row>
    <row r="68" spans="1:9" x14ac:dyDescent="0.25">
      <c r="A68" s="27"/>
      <c r="B68" s="27"/>
      <c r="C68" s="27"/>
      <c r="D68" s="27"/>
      <c r="E68" s="27"/>
      <c r="F68" s="27"/>
      <c r="H68" s="27"/>
      <c r="I68" s="27"/>
    </row>
    <row r="69" spans="1:9" x14ac:dyDescent="0.25">
      <c r="A69" s="27"/>
      <c r="B69" s="27"/>
      <c r="C69" s="27"/>
      <c r="D69" s="27"/>
      <c r="E69" s="27"/>
      <c r="F69" s="27"/>
      <c r="H69" s="27"/>
      <c r="I69" s="27"/>
    </row>
    <row r="70" spans="1:9" x14ac:dyDescent="0.25">
      <c r="A70" s="27"/>
      <c r="B70" s="27"/>
      <c r="C70" s="27"/>
      <c r="D70" s="27"/>
      <c r="E70" s="27"/>
      <c r="F70" s="27"/>
      <c r="H70" s="27"/>
      <c r="I70" s="27"/>
    </row>
    <row r="71" spans="1:9" x14ac:dyDescent="0.25">
      <c r="A71" s="27"/>
      <c r="B71" s="27"/>
      <c r="C71" s="27"/>
      <c r="D71" s="27"/>
      <c r="E71" s="27"/>
      <c r="F71" s="27"/>
      <c r="H71" s="27"/>
      <c r="I71" s="27"/>
    </row>
    <row r="72" spans="1:9" x14ac:dyDescent="0.25">
      <c r="A72" s="27"/>
      <c r="B72" s="27"/>
      <c r="C72" s="27"/>
      <c r="D72" s="27"/>
      <c r="E72" s="27"/>
      <c r="F72" s="27"/>
      <c r="H72" s="27"/>
      <c r="I72" s="27"/>
    </row>
    <row r="73" spans="1:9" x14ac:dyDescent="0.25">
      <c r="A73" s="27"/>
      <c r="B73" s="27"/>
      <c r="C73" s="27"/>
      <c r="D73" s="27"/>
      <c r="E73" s="27"/>
      <c r="F73" s="27"/>
      <c r="H73" s="27"/>
      <c r="I73" s="27"/>
    </row>
    <row r="74" spans="1:9" x14ac:dyDescent="0.25">
      <c r="A74" s="27"/>
      <c r="B74" s="27"/>
      <c r="C74" s="27"/>
      <c r="D74" s="27"/>
      <c r="E74" s="27"/>
      <c r="F74" s="27"/>
      <c r="H74" s="27"/>
      <c r="I74" s="27"/>
    </row>
    <row r="75" spans="1:9" x14ac:dyDescent="0.25">
      <c r="A75" s="27"/>
      <c r="B75" s="27"/>
      <c r="C75" s="27"/>
      <c r="D75" s="27"/>
      <c r="E75" s="27"/>
      <c r="F75" s="27"/>
      <c r="H75" s="27"/>
      <c r="I75" s="27"/>
    </row>
    <row r="76" spans="1:9" x14ac:dyDescent="0.25">
      <c r="A76" s="27"/>
      <c r="B76" s="27"/>
      <c r="C76" s="27"/>
      <c r="D76" s="27"/>
      <c r="E76" s="27"/>
      <c r="F76" s="27"/>
      <c r="H76" s="27"/>
      <c r="I76" s="27"/>
    </row>
    <row r="77" spans="1:9" x14ac:dyDescent="0.25">
      <c r="A77" s="27"/>
      <c r="B77" s="27"/>
      <c r="C77" s="27"/>
      <c r="D77" s="27"/>
      <c r="E77" s="27"/>
      <c r="F77" s="27"/>
      <c r="H77" s="27"/>
      <c r="I77" s="27"/>
    </row>
    <row r="78" spans="1:9" x14ac:dyDescent="0.25">
      <c r="A78" s="27"/>
      <c r="B78" s="27"/>
      <c r="C78" s="27"/>
      <c r="D78" s="27"/>
      <c r="E78" s="27"/>
      <c r="F78" s="27"/>
      <c r="H78" s="27"/>
      <c r="I78" s="27"/>
    </row>
    <row r="79" spans="1:9" x14ac:dyDescent="0.25">
      <c r="A79" s="27"/>
      <c r="B79" s="27"/>
      <c r="C79" s="27"/>
      <c r="D79" s="27"/>
      <c r="E79" s="27"/>
      <c r="F79" s="27"/>
      <c r="H79" s="27"/>
      <c r="I79" s="27"/>
    </row>
    <row r="80" spans="1:9" x14ac:dyDescent="0.25">
      <c r="A80" s="27"/>
      <c r="B80" s="27"/>
      <c r="C80" s="27"/>
      <c r="D80" s="27"/>
      <c r="E80" s="27"/>
      <c r="F80" s="27"/>
      <c r="H80" s="27"/>
      <c r="I80" s="27"/>
    </row>
    <row r="81" spans="1:9" x14ac:dyDescent="0.25">
      <c r="A81" s="27"/>
      <c r="B81" s="27"/>
      <c r="C81" s="27"/>
      <c r="D81" s="27"/>
      <c r="E81" s="27"/>
      <c r="F81" s="27"/>
      <c r="H81" s="27"/>
      <c r="I81" s="27"/>
    </row>
    <row r="82" spans="1:9" x14ac:dyDescent="0.25">
      <c r="A82" s="27"/>
      <c r="B82" s="27"/>
      <c r="C82" s="27"/>
      <c r="D82" s="27"/>
      <c r="E82" s="27"/>
      <c r="F82" s="27"/>
      <c r="H82" s="27"/>
      <c r="I82" s="27"/>
    </row>
    <row r="83" spans="1:9" x14ac:dyDescent="0.25">
      <c r="A83" s="27"/>
      <c r="B83" s="27"/>
      <c r="C83" s="27"/>
      <c r="D83" s="27"/>
      <c r="E83" s="27"/>
      <c r="F83" s="27"/>
      <c r="H83" s="27"/>
      <c r="I83" s="27"/>
    </row>
    <row r="84" spans="1:9" x14ac:dyDescent="0.25">
      <c r="A84" s="27"/>
      <c r="B84" s="27"/>
      <c r="C84" s="27"/>
      <c r="D84" s="27"/>
      <c r="E84" s="27"/>
      <c r="F84" s="27"/>
      <c r="H84" s="27"/>
      <c r="I84" s="27"/>
    </row>
    <row r="85" spans="1:9" x14ac:dyDescent="0.25">
      <c r="A85" s="27"/>
      <c r="B85" s="27"/>
      <c r="C85" s="27"/>
      <c r="D85" s="27"/>
      <c r="E85" s="27"/>
      <c r="F85" s="27"/>
      <c r="H85" s="27"/>
      <c r="I85" s="27"/>
    </row>
    <row r="86" spans="1:9" x14ac:dyDescent="0.25">
      <c r="A86" s="27"/>
      <c r="B86" s="27"/>
      <c r="C86" s="27"/>
      <c r="D86" s="27"/>
      <c r="E86" s="27"/>
      <c r="F86" s="27"/>
      <c r="H86" s="27"/>
      <c r="I86" s="27"/>
    </row>
    <row r="87" spans="1:9" x14ac:dyDescent="0.25">
      <c r="A87" s="27"/>
      <c r="B87" s="27"/>
      <c r="C87" s="27"/>
      <c r="D87" s="27"/>
      <c r="E87" s="27"/>
      <c r="F87" s="27"/>
      <c r="H87" s="27"/>
      <c r="I87" s="27"/>
    </row>
    <row r="88" spans="1:9" x14ac:dyDescent="0.25">
      <c r="A88" s="27"/>
      <c r="B88" s="27"/>
      <c r="C88" s="27"/>
      <c r="D88" s="27"/>
      <c r="E88" s="27"/>
      <c r="F88" s="27"/>
      <c r="H88" s="27"/>
      <c r="I88" s="27"/>
    </row>
    <row r="89" spans="1:9" x14ac:dyDescent="0.25">
      <c r="A89" s="27"/>
      <c r="B89" s="27"/>
      <c r="C89" s="27"/>
      <c r="D89" s="27"/>
      <c r="E89" s="27"/>
      <c r="F89" s="27"/>
      <c r="H89" s="27"/>
      <c r="I89" s="27"/>
    </row>
    <row r="90" spans="1:9" x14ac:dyDescent="0.25">
      <c r="A90" s="27"/>
      <c r="B90" s="27"/>
      <c r="C90" s="27"/>
      <c r="D90" s="27"/>
      <c r="E90" s="27"/>
      <c r="F90" s="27"/>
      <c r="H90" s="27"/>
      <c r="I90" s="27"/>
    </row>
    <row r="91" spans="1:9" x14ac:dyDescent="0.25">
      <c r="A91" s="27"/>
      <c r="B91" s="27"/>
      <c r="C91" s="27"/>
      <c r="D91" s="27"/>
      <c r="E91" s="27"/>
      <c r="F91" s="27"/>
      <c r="H91" s="27"/>
      <c r="I91" s="27"/>
    </row>
    <row r="92" spans="1:9" x14ac:dyDescent="0.25">
      <c r="A92" s="27"/>
      <c r="B92" s="27"/>
      <c r="C92" s="27"/>
      <c r="D92" s="27"/>
      <c r="E92" s="27"/>
      <c r="F92" s="27"/>
      <c r="H92" s="27"/>
      <c r="I92" s="27"/>
    </row>
    <row r="93" spans="1:9" x14ac:dyDescent="0.25">
      <c r="A93" s="27"/>
      <c r="B93" s="27"/>
      <c r="C93" s="27"/>
      <c r="D93" s="27"/>
      <c r="E93" s="27"/>
      <c r="F93" s="27"/>
      <c r="H93" s="27"/>
      <c r="I93" s="27"/>
    </row>
    <row r="94" spans="1:9" x14ac:dyDescent="0.25">
      <c r="A94" s="27"/>
      <c r="B94" s="27"/>
      <c r="C94" s="27"/>
      <c r="D94" s="27"/>
      <c r="E94" s="27"/>
      <c r="F94" s="27"/>
      <c r="H94" s="27"/>
      <c r="I94" s="27"/>
    </row>
    <row r="95" spans="1:9" x14ac:dyDescent="0.25">
      <c r="A95" s="27"/>
      <c r="B95" s="27"/>
      <c r="C95" s="27"/>
      <c r="D95" s="27"/>
      <c r="E95" s="27"/>
      <c r="F95" s="27"/>
      <c r="H95" s="27"/>
      <c r="I95" s="27"/>
    </row>
    <row r="96" spans="1:9" x14ac:dyDescent="0.25">
      <c r="A96" s="27"/>
      <c r="B96" s="27"/>
      <c r="C96" s="27"/>
      <c r="D96" s="27"/>
      <c r="E96" s="27"/>
      <c r="F96" s="27"/>
      <c r="H96" s="27"/>
      <c r="I96" s="27"/>
    </row>
    <row r="97" spans="1:9" x14ac:dyDescent="0.25">
      <c r="A97" s="27"/>
      <c r="B97" s="27"/>
      <c r="C97" s="27"/>
      <c r="D97" s="27"/>
      <c r="E97" s="27"/>
      <c r="F97" s="27"/>
      <c r="H97" s="27"/>
      <c r="I97" s="27"/>
    </row>
    <row r="98" spans="1:9" x14ac:dyDescent="0.25">
      <c r="A98" s="27"/>
      <c r="B98" s="27"/>
      <c r="C98" s="27"/>
      <c r="D98" s="27"/>
      <c r="E98" s="27"/>
      <c r="F98" s="27"/>
      <c r="H98" s="27"/>
      <c r="I98" s="27"/>
    </row>
    <row r="99" spans="1:9" x14ac:dyDescent="0.25">
      <c r="A99" s="27"/>
      <c r="B99" s="27"/>
      <c r="C99" s="27"/>
      <c r="D99" s="27"/>
      <c r="E99" s="27"/>
      <c r="F99" s="27"/>
      <c r="H99" s="27"/>
      <c r="I99" s="27"/>
    </row>
    <row r="100" spans="1:9" x14ac:dyDescent="0.25">
      <c r="A100" s="27"/>
      <c r="B100" s="27"/>
      <c r="C100" s="27"/>
      <c r="D100" s="27"/>
      <c r="E100" s="27"/>
      <c r="F100" s="27"/>
      <c r="H100" s="27"/>
      <c r="I100" s="27"/>
    </row>
    <row r="101" spans="1:9" x14ac:dyDescent="0.25">
      <c r="A101" s="27"/>
      <c r="B101" s="27"/>
      <c r="C101" s="27"/>
      <c r="D101" s="27"/>
      <c r="E101" s="27"/>
      <c r="F101" s="27"/>
      <c r="H101" s="27"/>
      <c r="I101" s="27"/>
    </row>
    <row r="102" spans="1:9" x14ac:dyDescent="0.25">
      <c r="A102" s="27"/>
      <c r="B102" s="27"/>
      <c r="C102" s="27"/>
      <c r="D102" s="27"/>
      <c r="E102" s="27"/>
      <c r="F102" s="27"/>
      <c r="H102" s="27"/>
      <c r="I102" s="27"/>
    </row>
    <row r="103" spans="1:9" x14ac:dyDescent="0.25">
      <c r="A103" s="27"/>
      <c r="B103" s="27"/>
      <c r="C103" s="27"/>
      <c r="D103" s="27"/>
      <c r="E103" s="27"/>
      <c r="F103" s="27"/>
      <c r="H103" s="27"/>
      <c r="I103" s="27"/>
    </row>
    <row r="104" spans="1:9" x14ac:dyDescent="0.25">
      <c r="A104" s="27"/>
      <c r="B104" s="27"/>
      <c r="C104" s="27"/>
      <c r="D104" s="27"/>
      <c r="E104" s="27"/>
      <c r="F104" s="27"/>
      <c r="H104" s="27"/>
      <c r="I104" s="27"/>
    </row>
    <row r="105" spans="1:9" x14ac:dyDescent="0.25">
      <c r="A105" s="27"/>
      <c r="B105" s="27"/>
      <c r="C105" s="27"/>
      <c r="D105" s="27"/>
      <c r="E105" s="27"/>
      <c r="F105" s="27"/>
      <c r="H105" s="27"/>
      <c r="I105" s="27"/>
    </row>
    <row r="106" spans="1:9" x14ac:dyDescent="0.25">
      <c r="A106" s="27"/>
      <c r="B106" s="27"/>
      <c r="C106" s="27"/>
      <c r="D106" s="27"/>
      <c r="E106" s="27"/>
      <c r="F106" s="27"/>
      <c r="H106" s="27"/>
      <c r="I106" s="27"/>
    </row>
    <row r="107" spans="1:9" x14ac:dyDescent="0.25">
      <c r="A107" s="27"/>
      <c r="B107" s="27"/>
      <c r="C107" s="27"/>
      <c r="D107" s="27"/>
      <c r="E107" s="27"/>
      <c r="F107" s="27"/>
      <c r="H107" s="27"/>
      <c r="I107" s="27"/>
    </row>
    <row r="108" spans="1:9" x14ac:dyDescent="0.25">
      <c r="A108" s="27"/>
      <c r="B108" s="27"/>
      <c r="C108" s="27"/>
      <c r="D108" s="27"/>
      <c r="E108" s="27"/>
      <c r="F108" s="27"/>
      <c r="H108" s="27"/>
      <c r="I108" s="27"/>
    </row>
    <row r="109" spans="1:9" x14ac:dyDescent="0.25">
      <c r="A109" s="27"/>
      <c r="B109" s="27"/>
      <c r="C109" s="27"/>
      <c r="D109" s="27"/>
      <c r="E109" s="27"/>
      <c r="F109" s="27"/>
      <c r="H109" s="27"/>
      <c r="I109" s="27"/>
    </row>
    <row r="110" spans="1:9" x14ac:dyDescent="0.25">
      <c r="A110" s="27"/>
      <c r="B110" s="27"/>
      <c r="C110" s="27"/>
      <c r="D110" s="27"/>
      <c r="E110" s="27"/>
      <c r="F110" s="27"/>
      <c r="H110" s="27"/>
      <c r="I110" s="27"/>
    </row>
    <row r="111" spans="1:9" x14ac:dyDescent="0.25">
      <c r="A111" s="27"/>
      <c r="B111" s="27"/>
      <c r="C111" s="27"/>
      <c r="D111" s="27"/>
      <c r="E111" s="27"/>
      <c r="F111" s="27"/>
      <c r="H111" s="27"/>
      <c r="I111" s="27"/>
    </row>
    <row r="112" spans="1:9" x14ac:dyDescent="0.25">
      <c r="A112" s="27"/>
      <c r="B112" s="27"/>
      <c r="C112" s="27"/>
      <c r="D112" s="27"/>
      <c r="E112" s="27"/>
      <c r="F112" s="27"/>
      <c r="H112" s="27"/>
      <c r="I112" s="27"/>
    </row>
    <row r="113" spans="1:9" x14ac:dyDescent="0.25">
      <c r="A113" s="27"/>
      <c r="B113" s="27"/>
      <c r="C113" s="27"/>
      <c r="D113" s="27"/>
      <c r="E113" s="27"/>
      <c r="F113" s="27"/>
      <c r="H113" s="27"/>
      <c r="I113" s="27"/>
    </row>
    <row r="114" spans="1:9" x14ac:dyDescent="0.25">
      <c r="A114" s="27"/>
      <c r="B114" s="27"/>
      <c r="C114" s="27"/>
      <c r="D114" s="27"/>
      <c r="E114" s="27"/>
      <c r="F114" s="27"/>
      <c r="H114" s="27"/>
      <c r="I114" s="27"/>
    </row>
    <row r="115" spans="1:9" x14ac:dyDescent="0.25">
      <c r="A115" s="27"/>
      <c r="B115" s="27"/>
      <c r="C115" s="27"/>
      <c r="D115" s="27"/>
      <c r="E115" s="27"/>
      <c r="F115" s="27"/>
      <c r="H115" s="27"/>
      <c r="I115" s="27"/>
    </row>
    <row r="116" spans="1:9" x14ac:dyDescent="0.25">
      <c r="A116" s="27"/>
      <c r="B116" s="27"/>
      <c r="C116" s="27"/>
      <c r="D116" s="27"/>
      <c r="E116" s="27"/>
      <c r="F116" s="27"/>
      <c r="H116" s="27"/>
      <c r="I116" s="27"/>
    </row>
    <row r="117" spans="1:9" x14ac:dyDescent="0.25">
      <c r="A117" s="27"/>
      <c r="B117" s="27"/>
      <c r="C117" s="27"/>
      <c r="D117" s="27"/>
      <c r="E117" s="27"/>
      <c r="F117" s="27"/>
      <c r="H117" s="27"/>
      <c r="I117" s="27"/>
    </row>
    <row r="118" spans="1:9" x14ac:dyDescent="0.25">
      <c r="A118" s="27"/>
      <c r="B118" s="27"/>
      <c r="C118" s="27"/>
      <c r="D118" s="27"/>
      <c r="E118" s="27"/>
      <c r="F118" s="27"/>
      <c r="H118" s="27"/>
      <c r="I118" s="27"/>
    </row>
    <row r="119" spans="1:9" x14ac:dyDescent="0.25">
      <c r="A119" s="27"/>
      <c r="B119" s="27"/>
      <c r="C119" s="27"/>
      <c r="D119" s="27"/>
      <c r="E119" s="27"/>
      <c r="F119" s="27"/>
      <c r="H119" s="27"/>
      <c r="I119" s="27"/>
    </row>
    <row r="120" spans="1:9" x14ac:dyDescent="0.25">
      <c r="A120" s="27"/>
      <c r="B120" s="27"/>
      <c r="C120" s="27"/>
      <c r="D120" s="27"/>
      <c r="E120" s="27"/>
      <c r="F120" s="27"/>
      <c r="H120" s="27"/>
      <c r="I120" s="27"/>
    </row>
    <row r="121" spans="1:9" x14ac:dyDescent="0.25">
      <c r="A121" s="27"/>
      <c r="B121" s="27"/>
      <c r="C121" s="27"/>
      <c r="D121" s="27"/>
      <c r="E121" s="27"/>
      <c r="F121" s="27"/>
      <c r="H121" s="27"/>
      <c r="I121" s="27"/>
    </row>
    <row r="122" spans="1:9" x14ac:dyDescent="0.25">
      <c r="A122" s="27"/>
      <c r="B122" s="27"/>
      <c r="C122" s="27"/>
      <c r="D122" s="27"/>
      <c r="E122" s="27"/>
      <c r="F122" s="27"/>
      <c r="H122" s="27"/>
      <c r="I122" s="27"/>
    </row>
    <row r="123" spans="1:9" x14ac:dyDescent="0.25">
      <c r="A123" s="27"/>
      <c r="B123" s="27"/>
      <c r="C123" s="27"/>
      <c r="D123" s="27"/>
      <c r="E123" s="27"/>
      <c r="F123" s="27"/>
      <c r="H123" s="27"/>
      <c r="I123" s="27"/>
    </row>
    <row r="124" spans="1:9" x14ac:dyDescent="0.25">
      <c r="A124" s="27"/>
      <c r="B124" s="27"/>
      <c r="C124" s="27"/>
      <c r="D124" s="27"/>
      <c r="E124" s="27"/>
      <c r="F124" s="27"/>
      <c r="H124" s="27"/>
      <c r="I124" s="27"/>
    </row>
    <row r="125" spans="1:9" x14ac:dyDescent="0.25">
      <c r="A125" s="27"/>
      <c r="B125" s="27"/>
      <c r="C125" s="27"/>
      <c r="D125" s="27"/>
      <c r="E125" s="27"/>
      <c r="F125" s="27"/>
      <c r="H125" s="27"/>
      <c r="I125" s="27"/>
    </row>
    <row r="126" spans="1:9" x14ac:dyDescent="0.25">
      <c r="A126" s="27"/>
      <c r="B126" s="27"/>
      <c r="C126" s="27"/>
      <c r="D126" s="27"/>
      <c r="E126" s="27"/>
      <c r="F126" s="27"/>
      <c r="H126" s="27"/>
      <c r="I126" s="27"/>
    </row>
    <row r="127" spans="1:9" ht="62.25" customHeight="1" x14ac:dyDescent="0.25">
      <c r="A127" s="27"/>
      <c r="B127" s="27"/>
      <c r="C127" s="27"/>
      <c r="D127" s="87" t="s">
        <v>50</v>
      </c>
      <c r="E127" s="87"/>
      <c r="F127" s="87"/>
      <c r="H127" s="27"/>
      <c r="I127" s="27"/>
    </row>
    <row r="128" spans="1:9" x14ac:dyDescent="0.25">
      <c r="A128" s="27"/>
      <c r="B128" s="27"/>
      <c r="C128" s="27"/>
      <c r="D128" s="27"/>
      <c r="E128" s="27"/>
      <c r="F128" s="27"/>
      <c r="H128" s="27"/>
      <c r="I128" s="27"/>
    </row>
    <row r="129" spans="1:9" x14ac:dyDescent="0.25">
      <c r="A129" s="27"/>
      <c r="B129" s="27"/>
      <c r="C129" s="27"/>
      <c r="D129" s="27"/>
      <c r="E129" s="27"/>
      <c r="F129" s="27"/>
      <c r="H129" s="27"/>
      <c r="I129" s="27"/>
    </row>
    <row r="130" spans="1:9" x14ac:dyDescent="0.25">
      <c r="A130" s="27"/>
      <c r="B130" s="27"/>
      <c r="C130" s="27"/>
      <c r="D130" s="27"/>
      <c r="E130" s="27"/>
      <c r="F130" s="27"/>
      <c r="H130" s="27"/>
      <c r="I130" s="27"/>
    </row>
    <row r="131" spans="1:9" x14ac:dyDescent="0.25">
      <c r="A131" s="27"/>
      <c r="B131" s="27"/>
      <c r="C131" s="27"/>
      <c r="D131" s="27"/>
      <c r="E131" s="27"/>
      <c r="F131" s="27"/>
      <c r="H131" s="27"/>
      <c r="I131" s="27"/>
    </row>
    <row r="132" spans="1:9" x14ac:dyDescent="0.25">
      <c r="A132" s="27"/>
      <c r="B132" s="27"/>
      <c r="C132" s="27"/>
      <c r="D132" s="27"/>
      <c r="E132" s="27"/>
      <c r="F132" s="27"/>
      <c r="H132" s="27"/>
      <c r="I132" s="27"/>
    </row>
    <row r="133" spans="1:9" x14ac:dyDescent="0.25">
      <c r="A133" s="27"/>
      <c r="B133" s="27"/>
      <c r="C133" s="27"/>
      <c r="D133" s="27"/>
      <c r="E133" s="27"/>
      <c r="F133" s="27"/>
      <c r="H133" s="27"/>
      <c r="I133" s="27"/>
    </row>
    <row r="134" spans="1:9" x14ac:dyDescent="0.25">
      <c r="A134" s="27"/>
      <c r="B134" s="27"/>
      <c r="C134" s="27"/>
      <c r="D134" s="27"/>
      <c r="E134" s="27"/>
      <c r="F134" s="27"/>
      <c r="H134" s="27"/>
      <c r="I134" s="27"/>
    </row>
    <row r="135" spans="1:9" x14ac:dyDescent="0.25">
      <c r="A135" s="27"/>
      <c r="B135" s="27"/>
      <c r="C135" s="27"/>
      <c r="D135" s="27"/>
      <c r="E135" s="27"/>
      <c r="F135" s="27"/>
      <c r="H135" s="27"/>
      <c r="I135" s="27"/>
    </row>
  </sheetData>
  <sheetProtection algorithmName="SHA-512" hashValue="GTmxhqAOmpUAVDX7m8Df5LvSWep43Dd3hAJ+J25DNw9oxpRs07EOsBS1EdnywLd0bATnak9sWE1sgPLQbzI2Fw==" saltValue="TjOV4AXbCdGIgnW9RUnFSA==" spinCount="100000" sheet="1" selectLockedCells="1"/>
  <mergeCells count="11">
    <mergeCell ref="D11:E11"/>
    <mergeCell ref="D7:F7"/>
    <mergeCell ref="D10:F10"/>
    <mergeCell ref="D8:F8"/>
    <mergeCell ref="D9:F9"/>
    <mergeCell ref="D127:F127"/>
    <mergeCell ref="D13:E13"/>
    <mergeCell ref="D15:E15"/>
    <mergeCell ref="D17:E17"/>
    <mergeCell ref="D52:F52"/>
    <mergeCell ref="D55:F55"/>
  </mergeCells>
  <dataValidations count="3">
    <dataValidation type="list" allowBlank="1" showInputMessage="1" showErrorMessage="1" errorTitle="nur X oder leer möglich" error="nur X oder leer möglich" sqref="E12" xr:uid="{C8D7A470-9829-4DCE-8A13-527E815128B4}">
      <formula1>$L$15:$L$16</formula1>
    </dataValidation>
    <dataValidation type="list" allowBlank="1" showInputMessage="1" showErrorMessage="1" sqref="E16" xr:uid="{6DE316BC-56C1-4A4C-850E-41FDE8BE5968}">
      <formula1>$N$14:$N$26</formula1>
    </dataValidation>
    <dataValidation type="list" allowBlank="1" showInputMessage="1" showErrorMessage="1" sqref="E14" xr:uid="{2C82DCD5-9B0B-4376-A129-311355672363}">
      <formula1>$M$14:$M$26</formula1>
    </dataValidation>
  </dataValidations>
  <hyperlinks>
    <hyperlink ref="D127:F127" r:id="rId1" display="Informationen zum Download auf der Website der Stadt Göttingen" xr:uid="{FB603511-8338-44A2-B083-B990A3E04694}"/>
  </hyperlinks>
  <pageMargins left="0.7" right="0.7" top="0.78740157499999996" bottom="0.78740157499999996" header="0.3" footer="0.3"/>
  <pageSetup paperSize="9" orientation="portrait" horizontalDpi="200" verticalDpi="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EB6B-7837-4D36-BCE9-8C1461F4F113}">
  <dimension ref="A1:P141"/>
  <sheetViews>
    <sheetView topLeftCell="B3" zoomScaleNormal="100" workbookViewId="0">
      <selection activeCell="E12" sqref="E12"/>
    </sheetView>
  </sheetViews>
  <sheetFormatPr baseColWidth="10" defaultColWidth="0" defaultRowHeight="13.8" zeroHeight="1" x14ac:dyDescent="0.25"/>
  <cols>
    <col min="1" max="1" width="11.5546875" style="1" hidden="1" customWidth="1"/>
    <col min="2" max="2" width="2.6640625" style="1" customWidth="1"/>
    <col min="3" max="3" width="2.88671875" style="1" customWidth="1"/>
    <col min="4" max="4" width="100.109375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6384" width="11.5546875" style="1" hidden="1"/>
  </cols>
  <sheetData>
    <row r="1" spans="1:16" ht="14.4" thickBot="1" x14ac:dyDescent="0.3">
      <c r="A1" s="27"/>
      <c r="B1" s="27"/>
      <c r="C1" s="27"/>
      <c r="D1" s="27"/>
      <c r="E1" s="27"/>
      <c r="F1" s="27"/>
      <c r="G1" s="62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32"/>
      <c r="H2" s="27"/>
      <c r="I2" s="27"/>
      <c r="J2" s="27"/>
      <c r="K2" s="27"/>
      <c r="L2" s="27"/>
      <c r="M2" s="27"/>
      <c r="N2" s="27"/>
      <c r="O2" s="27"/>
      <c r="P2" s="27"/>
    </row>
    <row r="3" spans="1:16" ht="22.8" x14ac:dyDescent="0.4">
      <c r="A3" s="27"/>
      <c r="B3" s="27"/>
      <c r="C3" s="27"/>
      <c r="D3" s="66" t="s">
        <v>51</v>
      </c>
      <c r="E3" s="67"/>
      <c r="F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/>
      <c r="B5" s="27"/>
      <c r="C5" s="27"/>
      <c r="D5" s="27"/>
      <c r="E5" s="27"/>
      <c r="F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/>
      <c r="B6" s="27"/>
      <c r="C6" s="27"/>
      <c r="D6" s="27"/>
      <c r="E6" s="27"/>
      <c r="F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3.4" thickBot="1" x14ac:dyDescent="0.45">
      <c r="A7" s="27"/>
      <c r="B7" s="27"/>
      <c r="C7" s="27"/>
      <c r="D7" s="94" t="s">
        <v>53</v>
      </c>
      <c r="E7" s="94"/>
      <c r="F7" s="94"/>
      <c r="H7" s="27"/>
      <c r="I7" s="27"/>
      <c r="J7" s="27"/>
      <c r="K7" s="27"/>
      <c r="L7" s="27"/>
      <c r="M7" s="27"/>
      <c r="N7" s="27"/>
      <c r="O7" s="27"/>
      <c r="P7" s="27"/>
    </row>
    <row r="8" spans="1:16" ht="15.75" customHeight="1" thickTop="1" x14ac:dyDescent="0.25">
      <c r="A8" s="31"/>
      <c r="B8" s="31"/>
      <c r="C8" s="27"/>
      <c r="D8" s="98" t="s">
        <v>206</v>
      </c>
      <c r="E8" s="98"/>
      <c r="F8" s="98"/>
      <c r="H8" s="31"/>
      <c r="I8" s="31"/>
      <c r="J8" s="31"/>
      <c r="K8" s="31"/>
      <c r="L8" s="31"/>
      <c r="M8" s="31"/>
      <c r="N8" s="31"/>
      <c r="O8" s="31"/>
      <c r="P8" s="31"/>
    </row>
    <row r="9" spans="1:16" ht="14.4" thickBot="1" x14ac:dyDescent="0.3">
      <c r="A9" s="31"/>
      <c r="B9" s="31"/>
      <c r="C9" s="27"/>
      <c r="D9" s="99"/>
      <c r="E9" s="99"/>
      <c r="F9" s="99"/>
      <c r="H9" s="31"/>
      <c r="I9" s="31"/>
      <c r="J9" s="31"/>
      <c r="K9" s="31"/>
      <c r="L9" s="31"/>
      <c r="M9" s="31"/>
      <c r="N9" s="31"/>
      <c r="O9" s="31"/>
      <c r="P9" s="31"/>
    </row>
    <row r="10" spans="1:16" ht="33" customHeight="1" thickTop="1" thickBot="1" x14ac:dyDescent="0.3">
      <c r="A10" s="31"/>
      <c r="B10" s="31"/>
      <c r="C10" s="27"/>
      <c r="D10" s="100" t="s">
        <v>205</v>
      </c>
      <c r="E10" s="96"/>
      <c r="F10" s="97"/>
      <c r="G10" s="7" t="s">
        <v>20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  <c r="J11" s="31"/>
      <c r="K11" s="31"/>
      <c r="L11" s="31"/>
      <c r="M11" s="31">
        <v>0</v>
      </c>
      <c r="N11" s="31">
        <v>0</v>
      </c>
      <c r="O11" s="31"/>
      <c r="P11" s="31"/>
    </row>
    <row r="12" spans="1:16" ht="24" thickTop="1" thickBot="1" x14ac:dyDescent="0.3">
      <c r="A12" s="31"/>
      <c r="B12" s="31"/>
      <c r="C12" s="27"/>
      <c r="D12" s="11" t="s">
        <v>62</v>
      </c>
      <c r="E12" s="24" t="s">
        <v>212</v>
      </c>
      <c r="F12" s="43" t="s">
        <v>67</v>
      </c>
      <c r="G12" s="7" t="s">
        <v>23</v>
      </c>
      <c r="H12" s="31"/>
      <c r="I12" s="31"/>
      <c r="J12" s="31"/>
      <c r="K12" s="31"/>
      <c r="L12" s="31" t="s">
        <v>213</v>
      </c>
      <c r="M12" s="31">
        <v>1</v>
      </c>
      <c r="N12" s="31">
        <v>1</v>
      </c>
      <c r="O12" s="31"/>
      <c r="P12" s="31"/>
    </row>
    <row r="13" spans="1:16" ht="15" thickTop="1" thickBot="1" x14ac:dyDescent="0.3">
      <c r="A13" s="31"/>
      <c r="B13" s="31"/>
      <c r="C13" s="27"/>
      <c r="D13" s="88"/>
      <c r="E13" s="88"/>
      <c r="F13" s="38"/>
      <c r="H13" s="31"/>
      <c r="I13" s="31"/>
      <c r="J13" s="31"/>
      <c r="K13" s="31"/>
      <c r="L13" s="31" t="s">
        <v>212</v>
      </c>
      <c r="M13" s="31">
        <v>2</v>
      </c>
      <c r="N13" s="31">
        <v>2</v>
      </c>
      <c r="O13" s="31"/>
      <c r="P13" s="31"/>
    </row>
    <row r="14" spans="1:16" ht="24" thickTop="1" thickBot="1" x14ac:dyDescent="0.3">
      <c r="A14" s="31"/>
      <c r="B14" s="31"/>
      <c r="C14" s="27"/>
      <c r="D14" s="1" t="s">
        <v>73</v>
      </c>
      <c r="E14" s="25">
        <v>0</v>
      </c>
      <c r="F14" s="33" t="s">
        <v>67</v>
      </c>
      <c r="G14" s="7" t="s">
        <v>16</v>
      </c>
      <c r="H14" s="31"/>
      <c r="I14" s="31"/>
      <c r="J14" s="31"/>
      <c r="K14" s="31"/>
      <c r="L14" s="31"/>
      <c r="M14" s="31">
        <v>3</v>
      </c>
      <c r="N14" s="31">
        <v>3</v>
      </c>
      <c r="O14" s="31"/>
      <c r="P14" s="31"/>
    </row>
    <row r="15" spans="1:16" ht="15" thickTop="1" thickBot="1" x14ac:dyDescent="0.3">
      <c r="A15" s="31"/>
      <c r="B15" s="31"/>
      <c r="C15" s="27"/>
      <c r="D15" s="88"/>
      <c r="E15" s="88"/>
      <c r="F15" s="38"/>
      <c r="H15" s="31"/>
      <c r="I15" s="31"/>
      <c r="J15" s="31"/>
      <c r="K15" s="31"/>
      <c r="L15" s="31"/>
      <c r="M15" s="31">
        <v>4</v>
      </c>
      <c r="N15" s="31">
        <v>4</v>
      </c>
      <c r="O15" s="31"/>
      <c r="P15" s="31"/>
    </row>
    <row r="16" spans="1:16" ht="24" thickTop="1" thickBot="1" x14ac:dyDescent="0.3">
      <c r="A16" s="31"/>
      <c r="B16" s="31"/>
      <c r="C16" s="27"/>
      <c r="D16" s="1" t="s">
        <v>78</v>
      </c>
      <c r="E16" s="24">
        <v>0</v>
      </c>
      <c r="F16" s="33" t="s">
        <v>67</v>
      </c>
      <c r="G16" s="7" t="s">
        <v>22</v>
      </c>
      <c r="H16" s="31"/>
      <c r="I16" s="31"/>
      <c r="J16" s="31"/>
      <c r="K16" s="31"/>
      <c r="L16" s="31"/>
      <c r="M16" s="31">
        <v>5</v>
      </c>
      <c r="N16" s="31">
        <v>5</v>
      </c>
      <c r="O16" s="31"/>
      <c r="P16" s="31"/>
    </row>
    <row r="17" spans="1:16" ht="14.4" thickTop="1" x14ac:dyDescent="0.25">
      <c r="A17" s="31"/>
      <c r="B17" s="31"/>
      <c r="C17" s="27"/>
      <c r="D17" s="88"/>
      <c r="E17" s="88"/>
      <c r="F17" s="27"/>
      <c r="H17" s="31"/>
      <c r="I17" s="31"/>
      <c r="J17" s="31"/>
      <c r="K17" s="31"/>
      <c r="L17" s="31"/>
      <c r="M17" s="31">
        <v>6</v>
      </c>
      <c r="N17" s="31">
        <v>6</v>
      </c>
      <c r="O17" s="31"/>
      <c r="P17" s="31"/>
    </row>
    <row r="18" spans="1:16" ht="15.6" x14ac:dyDescent="0.3">
      <c r="A18" s="31"/>
      <c r="B18" s="31"/>
      <c r="C18" s="27"/>
      <c r="D18" s="50" t="s">
        <v>83</v>
      </c>
      <c r="E18" s="60"/>
      <c r="F18" s="60"/>
      <c r="G18" s="7" t="s">
        <v>21</v>
      </c>
      <c r="H18" s="31"/>
      <c r="I18" s="31"/>
      <c r="J18" s="31"/>
      <c r="K18" s="31"/>
      <c r="L18" s="31"/>
      <c r="M18" s="31">
        <v>7</v>
      </c>
      <c r="N18" s="31">
        <v>7</v>
      </c>
      <c r="O18" s="31"/>
      <c r="P18" s="31"/>
    </row>
    <row r="19" spans="1:16" ht="22.5" customHeight="1" thickBot="1" x14ac:dyDescent="0.3">
      <c r="A19" s="31"/>
      <c r="B19" s="31"/>
      <c r="C19" s="27"/>
      <c r="D19" s="59"/>
      <c r="E19" s="58" t="s">
        <v>145</v>
      </c>
      <c r="F19" s="61" t="s">
        <v>146</v>
      </c>
      <c r="H19" s="31"/>
      <c r="I19" s="31"/>
      <c r="J19" s="31"/>
      <c r="K19" s="31"/>
      <c r="L19" s="31"/>
      <c r="M19" s="31">
        <v>8</v>
      </c>
      <c r="N19" s="31">
        <v>8</v>
      </c>
      <c r="O19" s="31"/>
      <c r="P19" s="31"/>
    </row>
    <row r="20" spans="1:16" ht="14.4" thickTop="1" x14ac:dyDescent="0.25">
      <c r="A20" s="31"/>
      <c r="B20" s="31"/>
      <c r="C20" s="27"/>
      <c r="D20" s="56" t="s">
        <v>88</v>
      </c>
      <c r="E20" s="51"/>
      <c r="F20" s="48"/>
      <c r="H20" s="31"/>
      <c r="I20" s="31"/>
      <c r="J20" s="31"/>
      <c r="K20" s="31"/>
      <c r="L20" s="31"/>
      <c r="M20" s="31">
        <v>9</v>
      </c>
      <c r="N20" s="31">
        <v>9</v>
      </c>
      <c r="O20" s="31"/>
      <c r="P20" s="31"/>
    </row>
    <row r="21" spans="1:16" x14ac:dyDescent="0.25">
      <c r="A21" s="31"/>
      <c r="B21" s="31"/>
      <c r="C21" s="27"/>
      <c r="D21" s="57" t="s">
        <v>89</v>
      </c>
      <c r="E21" s="52"/>
      <c r="F21" s="46"/>
      <c r="H21" s="31"/>
      <c r="I21" s="31"/>
      <c r="J21" s="31"/>
      <c r="K21" s="31"/>
      <c r="L21" s="31"/>
      <c r="M21" s="31">
        <v>10</v>
      </c>
      <c r="N21" s="31">
        <v>10</v>
      </c>
      <c r="O21" s="31"/>
      <c r="P21" s="31"/>
    </row>
    <row r="22" spans="1:16" x14ac:dyDescent="0.25">
      <c r="A22" s="31"/>
      <c r="B22" s="31"/>
      <c r="C22" s="27"/>
      <c r="D22" s="56" t="s">
        <v>90</v>
      </c>
      <c r="E22" s="52"/>
      <c r="F22" s="46"/>
      <c r="H22" s="31"/>
      <c r="I22" s="31"/>
      <c r="J22" s="31"/>
      <c r="K22" s="31"/>
      <c r="L22" s="31"/>
      <c r="M22" s="31">
        <v>11</v>
      </c>
      <c r="N22" s="31">
        <v>11</v>
      </c>
      <c r="O22" s="31"/>
      <c r="P22" s="31"/>
    </row>
    <row r="23" spans="1:16" x14ac:dyDescent="0.25">
      <c r="A23" s="31"/>
      <c r="B23" s="31"/>
      <c r="C23" s="27"/>
      <c r="D23" s="56" t="s">
        <v>91</v>
      </c>
      <c r="E23" s="52"/>
      <c r="F23" s="46"/>
      <c r="H23" s="31"/>
      <c r="I23" s="31"/>
      <c r="J23" s="31"/>
      <c r="K23" s="31"/>
      <c r="L23" s="31"/>
      <c r="M23" s="31">
        <v>12</v>
      </c>
      <c r="N23" s="31">
        <v>12</v>
      </c>
      <c r="O23" s="31"/>
      <c r="P23" s="31"/>
    </row>
    <row r="24" spans="1:16" x14ac:dyDescent="0.25">
      <c r="A24" s="31"/>
      <c r="B24" s="31"/>
      <c r="C24" s="27"/>
      <c r="D24" s="56" t="s">
        <v>92</v>
      </c>
      <c r="E24" s="52"/>
      <c r="F24" s="46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5">
      <c r="A25" s="31"/>
      <c r="B25" s="31"/>
      <c r="C25" s="27"/>
      <c r="D25" s="56" t="s">
        <v>93</v>
      </c>
      <c r="E25" s="52"/>
      <c r="F25" s="46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5">
      <c r="A26" s="31"/>
      <c r="B26" s="31"/>
      <c r="C26" s="27"/>
      <c r="D26" s="56" t="s">
        <v>94</v>
      </c>
      <c r="E26" s="52"/>
      <c r="F26" s="46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31"/>
      <c r="B27" s="31"/>
      <c r="C27" s="27"/>
      <c r="D27" s="56" t="s">
        <v>95</v>
      </c>
      <c r="E27" s="52"/>
      <c r="F27" s="46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25">
      <c r="A28" s="31"/>
      <c r="B28" s="31"/>
      <c r="C28" s="27"/>
      <c r="D28" s="56" t="s">
        <v>96</v>
      </c>
      <c r="E28" s="52"/>
      <c r="F28" s="46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5">
      <c r="A29" s="31"/>
      <c r="B29" s="31"/>
      <c r="C29" s="27"/>
      <c r="D29" s="56" t="s">
        <v>97</v>
      </c>
      <c r="E29" s="52"/>
      <c r="F29" s="46"/>
      <c r="H29" s="45"/>
      <c r="I29" s="31"/>
      <c r="J29" s="31"/>
      <c r="K29" s="31"/>
      <c r="L29" s="31"/>
      <c r="M29" s="31"/>
      <c r="N29" s="31"/>
      <c r="O29" s="31"/>
      <c r="P29" s="31"/>
    </row>
    <row r="30" spans="1:16" ht="14.4" thickBot="1" x14ac:dyDescent="0.3">
      <c r="A30" s="31"/>
      <c r="B30" s="31"/>
      <c r="C30" s="27"/>
      <c r="D30" s="56" t="s">
        <v>98</v>
      </c>
      <c r="E30" s="53"/>
      <c r="F30" s="47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4.4" thickTop="1" x14ac:dyDescent="0.25">
      <c r="A31" s="31"/>
      <c r="B31" s="31"/>
      <c r="C31" s="27"/>
      <c r="D31" s="77"/>
      <c r="E31" s="78"/>
      <c r="F31" s="83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27"/>
      <c r="D32" s="77" t="s">
        <v>194</v>
      </c>
      <c r="E32" s="84">
        <f>SUM(E20:F30)</f>
        <v>0</v>
      </c>
      <c r="F32" s="78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27"/>
      <c r="D33" s="28"/>
      <c r="E33" s="29"/>
      <c r="F33" s="29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5.6" x14ac:dyDescent="0.25">
      <c r="A34" s="31"/>
      <c r="B34" s="31"/>
      <c r="C34" s="27"/>
      <c r="D34" s="54" t="s">
        <v>151</v>
      </c>
      <c r="E34" s="27"/>
      <c r="F34" s="27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2" thickBot="1" x14ac:dyDescent="0.3">
      <c r="A35" s="31"/>
      <c r="B35" s="31"/>
      <c r="C35" s="27"/>
      <c r="D35" s="27"/>
      <c r="E35" s="61" t="s">
        <v>145</v>
      </c>
      <c r="F35" s="61" t="s">
        <v>146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5" thickTop="1" thickBot="1" x14ac:dyDescent="0.3">
      <c r="A36" s="31"/>
      <c r="B36" s="31"/>
      <c r="C36" s="27"/>
      <c r="D36" s="39" t="s">
        <v>152</v>
      </c>
      <c r="E36" s="55"/>
      <c r="F36" s="55"/>
      <c r="G36" s="7" t="s">
        <v>19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thickTop="1" thickBot="1" x14ac:dyDescent="0.3">
      <c r="A37" s="27"/>
      <c r="B37" s="27"/>
      <c r="C37" s="27"/>
      <c r="D37" s="11" t="s">
        <v>185</v>
      </c>
      <c r="E37" s="23"/>
      <c r="F37" s="23"/>
      <c r="G37" s="7" t="s">
        <v>19</v>
      </c>
      <c r="H37" s="27"/>
      <c r="I37" s="27"/>
      <c r="J37" s="27"/>
      <c r="K37" s="27"/>
      <c r="L37" s="27"/>
      <c r="M37" s="31"/>
      <c r="N37" s="27"/>
      <c r="O37" s="27"/>
      <c r="P37" s="27"/>
    </row>
    <row r="38" spans="1:16" ht="15" thickTop="1" thickBot="1" x14ac:dyDescent="0.3">
      <c r="A38" s="27"/>
      <c r="B38" s="27"/>
      <c r="C38" s="27"/>
      <c r="D38" s="69" t="s">
        <v>186</v>
      </c>
      <c r="E38" s="71"/>
      <c r="F38" s="71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4.4" thickTop="1" x14ac:dyDescent="0.25">
      <c r="A39" s="27"/>
      <c r="B39" s="27"/>
      <c r="C39" s="27"/>
      <c r="D39" s="82" t="s">
        <v>193</v>
      </c>
      <c r="E39" s="27"/>
      <c r="F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14.25" customHeight="1" x14ac:dyDescent="0.25">
      <c r="A40" s="27"/>
      <c r="B40" s="27"/>
      <c r="C40" s="27"/>
      <c r="D40" s="49" t="s">
        <v>30</v>
      </c>
      <c r="E40" s="68" t="str">
        <f>IF(E20&amp;E22&amp;E23&amp;E24="","0,00 €",((E20+E22+E23+E24)-1230-E37)/100*70)</f>
        <v>0,00 €</v>
      </c>
      <c r="F40" s="27"/>
      <c r="G40" s="7" t="s">
        <v>31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14.25" customHeight="1" x14ac:dyDescent="0.25">
      <c r="A41" s="27"/>
      <c r="B41" s="27"/>
      <c r="C41" s="27"/>
      <c r="D41" s="49" t="s">
        <v>32</v>
      </c>
      <c r="E41" s="68" t="str">
        <f>IF(F20&amp;F22&amp;F23&amp;F24="","0,00 €",((F20+F22+F23+F24)-1230-F37)/100*70)</f>
        <v>0,00 €</v>
      </c>
      <c r="F41" s="27"/>
      <c r="G41" s="7" t="s">
        <v>31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14.25" customHeight="1" x14ac:dyDescent="0.25">
      <c r="A42" s="27"/>
      <c r="B42" s="27"/>
      <c r="C42" s="27"/>
      <c r="D42" s="49" t="s">
        <v>33</v>
      </c>
      <c r="E42" s="68" t="str">
        <f>IF(E21="","0,00 €",((E21)-1230)/100*75)</f>
        <v>0,00 €</v>
      </c>
      <c r="F42" s="27"/>
      <c r="G42" s="7" t="s">
        <v>31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7"/>
      <c r="B43" s="27"/>
      <c r="C43" s="27"/>
      <c r="D43" s="49" t="s">
        <v>34</v>
      </c>
      <c r="E43" s="68" t="str">
        <f>IF(F21="","0,00 €",((F21)-1230)/100*75)</f>
        <v>0,00 €</v>
      </c>
      <c r="F43" s="27"/>
      <c r="G43" s="7" t="s">
        <v>31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5">
      <c r="A44" s="27"/>
      <c r="B44" s="27"/>
      <c r="C44" s="27"/>
      <c r="D44" s="49" t="s">
        <v>27</v>
      </c>
      <c r="E44" s="8">
        <f>(E25+F25+E26+F26+E27+F27+E28+F28+E29+F29+E30+F30)</f>
        <v>0</v>
      </c>
      <c r="F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5">
      <c r="A45" s="27"/>
      <c r="B45" s="27"/>
      <c r="C45" s="27"/>
      <c r="D45" s="49" t="s">
        <v>29</v>
      </c>
      <c r="E45" s="8">
        <f>E14*deutsch!F43</f>
        <v>0</v>
      </c>
      <c r="F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7"/>
      <c r="B46" s="27"/>
      <c r="C46" s="27"/>
      <c r="D46" s="49" t="s">
        <v>28</v>
      </c>
      <c r="E46" s="8">
        <f>((E14-E16)*deutsch!F45)+(E16*deutsch!F46)</f>
        <v>0</v>
      </c>
      <c r="F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7"/>
      <c r="B47" s="27"/>
      <c r="C47" s="27"/>
      <c r="D47" s="49" t="s">
        <v>25</v>
      </c>
      <c r="E47" s="8">
        <f>E36+E38+F36+F38</f>
        <v>0</v>
      </c>
      <c r="F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A48" s="27"/>
      <c r="B48" s="27"/>
      <c r="C48" s="27"/>
      <c r="D48" s="49" t="s">
        <v>26</v>
      </c>
      <c r="E48" s="8">
        <f>($E$40+$E$41+$E$43+$E$42+$E$44+$E$45-$E$46-$E$47)</f>
        <v>0</v>
      </c>
      <c r="F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4.4" thickBot="1" x14ac:dyDescent="0.3">
      <c r="A49" s="27"/>
      <c r="B49" s="27"/>
      <c r="C49" s="27"/>
      <c r="D49" s="41"/>
      <c r="E49" s="30"/>
      <c r="F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4.4" thickBot="1" x14ac:dyDescent="0.3">
      <c r="A50" s="27"/>
      <c r="B50" s="27"/>
      <c r="C50" s="27"/>
      <c r="D50" s="3" t="s">
        <v>153</v>
      </c>
      <c r="E50" s="26" t="str">
        <f>IF((AND($E$48&gt;62300,$E$12="No")),"7",IF((AND($E$48&gt;62300,$E$12="No")),"6",IF((AND($E$48&gt;56200,$E$12="No")),"5",IF((AND($E$48&gt;50000,$E$12="No")),"4",IF((AND($E$48&gt;43700,$E$12="No")),"3",IF((AND($E$48&lt;=37500,$E$48&gt;0,$E$12="No")),"2",IF($E$12="Yes","1","no value entered")))))))</f>
        <v>no value entered</v>
      </c>
      <c r="F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5" thickBot="1" x14ac:dyDescent="0.35">
      <c r="A51" s="27"/>
      <c r="B51" s="27"/>
      <c r="C51" s="27"/>
      <c r="D51" s="44"/>
      <c r="E51" s="35"/>
      <c r="F51" s="44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.600000000000001" thickTop="1" thickBot="1" x14ac:dyDescent="0.3">
      <c r="A52" s="27"/>
      <c r="B52" s="27"/>
      <c r="C52" s="64"/>
      <c r="D52" s="89" t="s">
        <v>168</v>
      </c>
      <c r="E52" s="90"/>
      <c r="F52" s="91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5" thickTop="1" x14ac:dyDescent="0.3">
      <c r="A53" s="27"/>
      <c r="B53" s="27"/>
      <c r="C53" s="27"/>
      <c r="D53" s="34"/>
      <c r="E53" s="34"/>
      <c r="F53" s="34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33" customHeight="1" thickBot="1" x14ac:dyDescent="0.35">
      <c r="A54" s="27"/>
      <c r="B54" s="27"/>
      <c r="C54" s="27"/>
      <c r="D54" s="36"/>
      <c r="E54" s="36"/>
      <c r="F54" s="36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8.600000000000001" thickTop="1" thickBot="1" x14ac:dyDescent="0.3">
      <c r="A55" s="27"/>
      <c r="B55" s="27"/>
      <c r="C55" s="27"/>
      <c r="D55" s="92" t="s">
        <v>173</v>
      </c>
      <c r="E55" s="92"/>
      <c r="F55" s="92"/>
      <c r="H55" s="37"/>
      <c r="I55" s="27"/>
      <c r="J55" s="27"/>
      <c r="K55" s="27"/>
      <c r="L55" s="27"/>
      <c r="M55" s="27"/>
      <c r="N55" s="27"/>
      <c r="O55" s="27"/>
      <c r="P55" s="27"/>
    </row>
    <row r="56" spans="1:16" ht="14.4" thickTop="1" x14ac:dyDescent="0.25">
      <c r="A56" s="27"/>
      <c r="B56" s="27"/>
      <c r="C56" s="27"/>
      <c r="D56" s="27"/>
      <c r="E56" s="27"/>
      <c r="F56" s="42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7"/>
      <c r="B57" s="27"/>
      <c r="C57" s="27"/>
      <c r="D57" s="27"/>
      <c r="E57" s="27"/>
      <c r="F57" s="27"/>
      <c r="G57" s="62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62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62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62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7"/>
      <c r="B61" s="27"/>
      <c r="C61" s="27"/>
      <c r="D61" s="27"/>
      <c r="E61" s="27"/>
      <c r="F61" s="27"/>
      <c r="G61" s="62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7"/>
      <c r="B62" s="27"/>
      <c r="C62" s="27"/>
      <c r="D62" s="27"/>
      <c r="E62" s="27"/>
      <c r="F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7"/>
      <c r="B63" s="27"/>
      <c r="C63" s="27"/>
      <c r="D63" s="27"/>
      <c r="E63" s="27"/>
      <c r="F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25">
      <c r="A64" s="27"/>
      <c r="B64" s="27"/>
      <c r="C64" s="27"/>
      <c r="D64" s="27"/>
      <c r="E64" s="27"/>
      <c r="F64" s="27"/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7"/>
      <c r="B65" s="27"/>
      <c r="C65" s="27"/>
      <c r="D65" s="27"/>
      <c r="E65" s="27"/>
      <c r="F65" s="27"/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H125" s="27"/>
      <c r="I125" s="27"/>
      <c r="J125" s="27"/>
      <c r="K125" s="27"/>
      <c r="L125" s="27"/>
      <c r="M125" s="27"/>
      <c r="N125" s="27"/>
      <c r="O125" s="27"/>
    </row>
    <row r="126" spans="1:15" ht="62.25" customHeight="1" x14ac:dyDescent="0.25">
      <c r="A126" s="27"/>
      <c r="B126" s="27"/>
      <c r="C126" s="27"/>
      <c r="D126" s="87" t="s">
        <v>178</v>
      </c>
      <c r="E126" s="87"/>
      <c r="F126" s="87"/>
      <c r="H126" s="27"/>
      <c r="I126" s="27"/>
      <c r="J126" s="27"/>
      <c r="K126" s="27"/>
      <c r="L126" s="27"/>
      <c r="M126" s="27"/>
      <c r="N126" s="27"/>
      <c r="O126" s="27"/>
    </row>
    <row r="127" spans="1:15" x14ac:dyDescent="0.25">
      <c r="A127" s="27"/>
      <c r="B127" s="27"/>
      <c r="C127" s="27"/>
      <c r="D127" s="27"/>
      <c r="E127" s="27"/>
      <c r="F127" s="2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H132" s="27"/>
      <c r="I132" s="27"/>
      <c r="J132" s="27"/>
      <c r="K132" s="27"/>
      <c r="L132" s="27"/>
      <c r="M132" s="27"/>
      <c r="N132" s="27"/>
      <c r="O132" s="27"/>
    </row>
    <row r="133" spans="1:15" x14ac:dyDescent="0.25">
      <c r="A133" s="27"/>
      <c r="B133" s="27"/>
      <c r="C133" s="27"/>
      <c r="D133" s="27"/>
      <c r="E133" s="27"/>
      <c r="F133" s="27"/>
      <c r="H133" s="27"/>
      <c r="I133" s="27"/>
      <c r="J133" s="27"/>
      <c r="K133" s="27"/>
      <c r="L133" s="27"/>
      <c r="M133" s="27"/>
      <c r="N133" s="27"/>
      <c r="O133" s="27"/>
    </row>
    <row r="134" spans="1:15" x14ac:dyDescent="0.25">
      <c r="A134" s="27"/>
      <c r="B134" s="27"/>
      <c r="C134" s="27"/>
      <c r="D134" s="27"/>
      <c r="E134" s="27"/>
      <c r="F134" s="27"/>
      <c r="H134" s="27"/>
      <c r="I134" s="27"/>
      <c r="J134" s="27"/>
      <c r="K134" s="27"/>
      <c r="L134" s="27"/>
      <c r="M134" s="27"/>
      <c r="N134" s="27"/>
      <c r="O134" s="27"/>
    </row>
    <row r="135" spans="1:15" hidden="1" x14ac:dyDescent="0.25">
      <c r="A135" s="27"/>
      <c r="B135" s="27"/>
      <c r="C135" s="27"/>
      <c r="D135" s="27"/>
      <c r="E135" s="27"/>
      <c r="F135" s="27"/>
      <c r="H135" s="27"/>
      <c r="I135" s="27"/>
      <c r="J135" s="27"/>
      <c r="K135" s="27"/>
      <c r="L135" s="27"/>
      <c r="M135" s="27"/>
      <c r="N135" s="27"/>
      <c r="O135" s="27"/>
    </row>
    <row r="136" spans="1:15" hidden="1" x14ac:dyDescent="0.25">
      <c r="A136" s="27"/>
      <c r="B136" s="27"/>
      <c r="C136" s="27"/>
      <c r="D136" s="27"/>
      <c r="E136" s="27"/>
      <c r="F136" s="27"/>
      <c r="H136" s="27"/>
      <c r="I136" s="27"/>
      <c r="J136" s="27"/>
      <c r="K136" s="27"/>
      <c r="L136" s="27"/>
      <c r="M136" s="27"/>
      <c r="N136" s="27"/>
      <c r="O136" s="27"/>
    </row>
    <row r="137" spans="1:15" hidden="1" x14ac:dyDescent="0.25">
      <c r="A137" s="27"/>
      <c r="B137" s="27"/>
      <c r="C137" s="27"/>
      <c r="D137" s="27"/>
      <c r="E137" s="27"/>
      <c r="F137" s="27"/>
      <c r="H137" s="27"/>
      <c r="I137" s="27"/>
      <c r="J137" s="27"/>
      <c r="K137" s="27"/>
      <c r="L137" s="27"/>
      <c r="M137" s="27"/>
      <c r="N137" s="27"/>
      <c r="O137" s="27"/>
    </row>
    <row r="138" spans="1:15" hidden="1" x14ac:dyDescent="0.25">
      <c r="A138" s="27"/>
      <c r="B138" s="27"/>
      <c r="C138" s="27"/>
      <c r="D138" s="27"/>
      <c r="E138" s="27"/>
      <c r="F138" s="27"/>
      <c r="H138" s="27"/>
      <c r="I138" s="27"/>
      <c r="J138" s="27"/>
      <c r="K138" s="27"/>
      <c r="L138" s="27"/>
      <c r="M138" s="27"/>
      <c r="N138" s="27"/>
      <c r="O138" s="27"/>
    </row>
    <row r="139" spans="1:15" hidden="1" x14ac:dyDescent="0.25">
      <c r="H139" s="27"/>
      <c r="I139" s="27"/>
      <c r="J139" s="27"/>
      <c r="K139" s="27"/>
      <c r="L139" s="27"/>
      <c r="M139" s="27"/>
      <c r="N139" s="27"/>
      <c r="O139" s="27"/>
    </row>
    <row r="140" spans="1:15" hidden="1" x14ac:dyDescent="0.25">
      <c r="A140" s="27"/>
      <c r="B140" s="27"/>
      <c r="C140" s="27"/>
      <c r="D140" s="27"/>
      <c r="E140" s="27"/>
      <c r="F140" s="27"/>
      <c r="H140" s="27"/>
      <c r="I140" s="27"/>
      <c r="J140" s="27"/>
      <c r="K140" s="27"/>
      <c r="L140" s="27"/>
      <c r="M140" s="27"/>
      <c r="N140" s="27"/>
      <c r="O140" s="27"/>
    </row>
    <row r="141" spans="1:15" hidden="1" x14ac:dyDescent="0.25">
      <c r="H141" s="27"/>
      <c r="I141" s="27"/>
      <c r="J141" s="27"/>
      <c r="K141" s="27"/>
      <c r="L141" s="27"/>
      <c r="M141" s="27"/>
      <c r="N141" s="27"/>
      <c r="O141" s="27"/>
    </row>
  </sheetData>
  <sheetProtection algorithmName="SHA-512" hashValue="ZhVt1jsbKVbKogUppFQNumjHJUUVMgFf3P+d25+PI7ssdolh7RWV0BCk4/v4kzzemVZZ5SDepomf/BKIbolORQ==" saltValue="nnuf3F2esoaExSNEZeMj0Q==" spinCount="100000" sheet="1" selectLockedCells="1"/>
  <mergeCells count="11">
    <mergeCell ref="D15:E15"/>
    <mergeCell ref="D17:E17"/>
    <mergeCell ref="D52:F52"/>
    <mergeCell ref="D55:F55"/>
    <mergeCell ref="D126:F126"/>
    <mergeCell ref="D13:E13"/>
    <mergeCell ref="D7:F7"/>
    <mergeCell ref="D8:F8"/>
    <mergeCell ref="D9:F9"/>
    <mergeCell ref="D10:F10"/>
    <mergeCell ref="D11:E11"/>
  </mergeCells>
  <dataValidations count="3">
    <dataValidation type="list" allowBlank="1" showInputMessage="1" showErrorMessage="1" sqref="E16" xr:uid="{E7BC01EF-600B-45A2-BBC2-F539732A5C03}">
      <formula1>N11:N23</formula1>
    </dataValidation>
    <dataValidation type="list" allowBlank="1" showInputMessage="1" showErrorMessage="1" sqref="E14" xr:uid="{531B335F-8023-4303-B86B-6EA50110F015}">
      <formula1>$M$11:$M$23</formula1>
    </dataValidation>
    <dataValidation type="list" allowBlank="1" showInputMessage="1" showErrorMessage="1" errorTitle="nur X oder leer möglich" error="nur X oder leer möglich" sqref="E12" xr:uid="{A8E61C2B-B8C5-4F46-B8FE-D07838885F0E}">
      <formula1>$L$12:$L$13</formula1>
    </dataValidation>
  </dataValidations>
  <hyperlinks>
    <hyperlink ref="D126:F126" r:id="rId1" display="Informationen zum Download auf der Website der Stadt Göttingen" xr:uid="{83CAA88E-C1CB-4308-9931-BE6BF6732805}"/>
  </hyperlinks>
  <pageMargins left="0.7" right="0.7" top="0.78740157499999996" bottom="0.78740157499999996" header="0.3" footer="0.3"/>
  <pageSetup paperSize="9" orientation="portrait" horizontalDpi="200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ACC4-B4DA-40C7-A949-169FD17ED451}">
  <dimension ref="A1:P139"/>
  <sheetViews>
    <sheetView topLeftCell="B1" workbookViewId="0">
      <selection activeCell="E12" sqref="E12"/>
    </sheetView>
  </sheetViews>
  <sheetFormatPr baseColWidth="10" defaultColWidth="0" defaultRowHeight="13.8" zeroHeight="1" x14ac:dyDescent="0.25"/>
  <cols>
    <col min="1" max="1" width="11.5546875" style="1" hidden="1" customWidth="1"/>
    <col min="2" max="2" width="2.6640625" style="1" customWidth="1"/>
    <col min="3" max="3" width="2.88671875" style="1" customWidth="1"/>
    <col min="4" max="4" width="100.109375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4" width="11.5546875" style="1" hidden="1" customWidth="1"/>
    <col min="15" max="16" width="0" style="1" hidden="1" customWidth="1"/>
    <col min="17" max="16384" width="11.5546875" style="1" hidden="1"/>
  </cols>
  <sheetData>
    <row r="1" spans="1:16" ht="14.4" thickBot="1" x14ac:dyDescent="0.3">
      <c r="A1" s="27"/>
      <c r="B1" s="27"/>
      <c r="C1" s="27"/>
      <c r="D1" s="27"/>
      <c r="E1" s="27"/>
      <c r="F1" s="27"/>
      <c r="G1" s="62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32"/>
      <c r="H2" s="27"/>
      <c r="I2" s="27"/>
      <c r="J2" s="27"/>
      <c r="K2" s="27"/>
      <c r="L2" s="27"/>
      <c r="M2" s="27"/>
      <c r="N2" s="27"/>
      <c r="O2" s="27"/>
      <c r="P2" s="27"/>
    </row>
    <row r="3" spans="1:16" ht="22.8" x14ac:dyDescent="0.4">
      <c r="A3" s="27"/>
      <c r="B3" s="27"/>
      <c r="C3" s="27"/>
      <c r="D3" s="66" t="s">
        <v>51</v>
      </c>
      <c r="E3" s="67"/>
      <c r="F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/>
      <c r="B5" s="27"/>
      <c r="C5" s="27"/>
      <c r="D5" s="27"/>
      <c r="E5" s="27"/>
      <c r="F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/>
      <c r="B6" s="27"/>
      <c r="C6" s="27"/>
      <c r="D6" s="27"/>
      <c r="E6" s="27"/>
      <c r="F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3.4" thickBot="1" x14ac:dyDescent="0.45">
      <c r="A7" s="27"/>
      <c r="B7" s="27"/>
      <c r="C7" s="27"/>
      <c r="D7" s="94" t="s">
        <v>54</v>
      </c>
      <c r="E7" s="94"/>
      <c r="F7" s="94"/>
      <c r="H7" s="27"/>
      <c r="I7" s="27"/>
      <c r="J7" s="27"/>
      <c r="K7" s="27"/>
      <c r="L7" s="27"/>
      <c r="M7" s="27"/>
      <c r="N7" s="27"/>
      <c r="O7" s="27"/>
      <c r="P7" s="27"/>
    </row>
    <row r="8" spans="1:16" ht="15.75" customHeight="1" thickTop="1" x14ac:dyDescent="0.25">
      <c r="A8" s="31"/>
      <c r="B8" s="31"/>
      <c r="C8" s="27"/>
      <c r="D8" s="98" t="s">
        <v>207</v>
      </c>
      <c r="E8" s="98"/>
      <c r="F8" s="98"/>
      <c r="H8" s="31"/>
      <c r="I8" s="31"/>
      <c r="J8" s="31"/>
      <c r="K8" s="31"/>
      <c r="L8" s="31"/>
      <c r="M8" s="31"/>
      <c r="N8" s="31"/>
      <c r="O8" s="31"/>
      <c r="P8" s="31"/>
    </row>
    <row r="9" spans="1:16" ht="14.4" thickBot="1" x14ac:dyDescent="0.3">
      <c r="A9" s="31"/>
      <c r="B9" s="31"/>
      <c r="C9" s="27"/>
      <c r="D9" s="99"/>
      <c r="E9" s="99"/>
      <c r="F9" s="99"/>
      <c r="H9" s="31"/>
      <c r="I9" s="31"/>
      <c r="J9" s="31"/>
      <c r="K9" s="31"/>
      <c r="L9" s="31"/>
      <c r="M9" s="31"/>
      <c r="N9" s="31"/>
      <c r="O9" s="31"/>
      <c r="P9" s="31"/>
    </row>
    <row r="10" spans="1:16" ht="33" customHeight="1" thickTop="1" thickBot="1" x14ac:dyDescent="0.3">
      <c r="A10" s="31"/>
      <c r="B10" s="31"/>
      <c r="C10" s="27"/>
      <c r="D10" s="100" t="s">
        <v>58</v>
      </c>
      <c r="E10" s="96"/>
      <c r="F10" s="97"/>
      <c r="G10" s="7" t="s">
        <v>20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  <c r="J11" s="31"/>
      <c r="K11" s="31"/>
      <c r="L11" s="31"/>
      <c r="M11" s="31">
        <v>0</v>
      </c>
      <c r="N11" s="31">
        <v>0</v>
      </c>
      <c r="O11" s="31"/>
      <c r="P11" s="31"/>
    </row>
    <row r="12" spans="1:16" ht="28.8" thickTop="1" thickBot="1" x14ac:dyDescent="0.3">
      <c r="A12" s="31"/>
      <c r="B12" s="31"/>
      <c r="C12" s="27"/>
      <c r="D12" s="11" t="s">
        <v>63</v>
      </c>
      <c r="E12" s="24" t="s">
        <v>212</v>
      </c>
      <c r="F12" s="43" t="s">
        <v>68</v>
      </c>
      <c r="G12" s="7" t="s">
        <v>23</v>
      </c>
      <c r="H12" s="31"/>
      <c r="I12" s="31"/>
      <c r="J12" s="31"/>
      <c r="K12" s="31"/>
      <c r="L12" s="31" t="s">
        <v>214</v>
      </c>
      <c r="M12" s="31">
        <v>1</v>
      </c>
      <c r="N12" s="31">
        <v>1</v>
      </c>
      <c r="O12" s="31"/>
      <c r="P12" s="31"/>
    </row>
    <row r="13" spans="1:16" ht="15" thickTop="1" thickBot="1" x14ac:dyDescent="0.3">
      <c r="A13" s="31"/>
      <c r="B13" s="31"/>
      <c r="C13" s="27"/>
      <c r="D13" s="88"/>
      <c r="E13" s="88"/>
      <c r="F13" s="38"/>
      <c r="H13" s="31"/>
      <c r="I13" s="31"/>
      <c r="J13" s="31"/>
      <c r="K13" s="31"/>
      <c r="L13" s="31" t="s">
        <v>212</v>
      </c>
      <c r="M13" s="31">
        <v>2</v>
      </c>
      <c r="N13" s="31">
        <v>2</v>
      </c>
      <c r="O13" s="31"/>
      <c r="P13" s="31"/>
    </row>
    <row r="14" spans="1:16" ht="24" thickTop="1" thickBot="1" x14ac:dyDescent="0.3">
      <c r="A14" s="31"/>
      <c r="B14" s="31"/>
      <c r="C14" s="27"/>
      <c r="D14" s="1" t="s">
        <v>74</v>
      </c>
      <c r="E14" s="25">
        <v>0</v>
      </c>
      <c r="F14" s="33" t="s">
        <v>68</v>
      </c>
      <c r="G14" s="7" t="s">
        <v>16</v>
      </c>
      <c r="H14" s="31"/>
      <c r="I14" s="31"/>
      <c r="J14" s="31"/>
      <c r="K14" s="31"/>
      <c r="L14" s="31"/>
      <c r="M14" s="31">
        <v>3</v>
      </c>
      <c r="N14" s="31">
        <v>3</v>
      </c>
      <c r="O14" s="31"/>
      <c r="P14" s="31"/>
    </row>
    <row r="15" spans="1:16" ht="15" thickTop="1" thickBot="1" x14ac:dyDescent="0.3">
      <c r="A15" s="31"/>
      <c r="B15" s="31"/>
      <c r="C15" s="27"/>
      <c r="D15" s="88"/>
      <c r="E15" s="88"/>
      <c r="F15" s="38"/>
      <c r="H15" s="31"/>
      <c r="I15" s="31"/>
      <c r="J15" s="31"/>
      <c r="K15" s="31"/>
      <c r="L15" s="31"/>
      <c r="M15" s="31">
        <v>4</v>
      </c>
      <c r="N15" s="31">
        <v>4</v>
      </c>
      <c r="O15" s="31"/>
      <c r="P15" s="31"/>
    </row>
    <row r="16" spans="1:16" ht="24" thickTop="1" thickBot="1" x14ac:dyDescent="0.3">
      <c r="A16" s="31"/>
      <c r="B16" s="31"/>
      <c r="C16" s="27"/>
      <c r="D16" s="1" t="s">
        <v>79</v>
      </c>
      <c r="E16" s="24">
        <v>0</v>
      </c>
      <c r="F16" s="33" t="s">
        <v>68</v>
      </c>
      <c r="G16" s="7" t="s">
        <v>22</v>
      </c>
      <c r="H16" s="31"/>
      <c r="I16" s="31"/>
      <c r="J16" s="31"/>
      <c r="K16" s="31"/>
      <c r="L16" s="31"/>
      <c r="M16" s="31">
        <v>5</v>
      </c>
      <c r="N16" s="31">
        <v>5</v>
      </c>
      <c r="O16" s="31"/>
      <c r="P16" s="31"/>
    </row>
    <row r="17" spans="1:16" ht="14.4" thickTop="1" x14ac:dyDescent="0.25">
      <c r="A17" s="31"/>
      <c r="B17" s="31"/>
      <c r="C17" s="27"/>
      <c r="D17" s="88"/>
      <c r="E17" s="88"/>
      <c r="F17" s="27"/>
      <c r="H17" s="31"/>
      <c r="I17" s="31"/>
      <c r="J17" s="31"/>
      <c r="K17" s="31"/>
      <c r="L17" s="31"/>
      <c r="M17" s="31">
        <v>6</v>
      </c>
      <c r="N17" s="31">
        <v>6</v>
      </c>
      <c r="O17" s="31"/>
      <c r="P17" s="31"/>
    </row>
    <row r="18" spans="1:16" ht="15.6" x14ac:dyDescent="0.3">
      <c r="A18" s="31"/>
      <c r="B18" s="31"/>
      <c r="C18" s="27"/>
      <c r="D18" s="50" t="s">
        <v>84</v>
      </c>
      <c r="E18" s="60"/>
      <c r="F18" s="60"/>
      <c r="G18" s="7" t="s">
        <v>21</v>
      </c>
      <c r="H18" s="31"/>
      <c r="I18" s="31"/>
      <c r="J18" s="31"/>
      <c r="K18" s="31"/>
      <c r="L18" s="31"/>
      <c r="M18" s="31">
        <v>7</v>
      </c>
      <c r="N18" s="31">
        <v>7</v>
      </c>
      <c r="O18" s="31"/>
      <c r="P18" s="31"/>
    </row>
    <row r="19" spans="1:16" ht="22.5" customHeight="1" thickBot="1" x14ac:dyDescent="0.3">
      <c r="A19" s="31"/>
      <c r="B19" s="31"/>
      <c r="C19" s="27"/>
      <c r="D19" s="59"/>
      <c r="E19" s="58" t="s">
        <v>145</v>
      </c>
      <c r="F19" s="61" t="s">
        <v>146</v>
      </c>
      <c r="H19" s="31"/>
      <c r="I19" s="31"/>
      <c r="J19" s="31"/>
      <c r="K19" s="31"/>
      <c r="L19" s="31"/>
      <c r="M19" s="31">
        <v>8</v>
      </c>
      <c r="N19" s="31">
        <v>8</v>
      </c>
      <c r="O19" s="31"/>
      <c r="P19" s="31"/>
    </row>
    <row r="20" spans="1:16" ht="14.4" thickTop="1" x14ac:dyDescent="0.25">
      <c r="A20" s="31"/>
      <c r="B20" s="31"/>
      <c r="C20" s="27"/>
      <c r="D20" s="56" t="s">
        <v>99</v>
      </c>
      <c r="E20" s="51"/>
      <c r="F20" s="48"/>
      <c r="H20" s="31"/>
      <c r="I20" s="31"/>
      <c r="J20" s="31"/>
      <c r="K20" s="31"/>
      <c r="L20" s="31"/>
      <c r="M20" s="31">
        <v>9</v>
      </c>
      <c r="N20" s="31">
        <v>9</v>
      </c>
      <c r="O20" s="31"/>
      <c r="P20" s="31"/>
    </row>
    <row r="21" spans="1:16" x14ac:dyDescent="0.25">
      <c r="A21" s="31"/>
      <c r="B21" s="31"/>
      <c r="C21" s="27"/>
      <c r="D21" s="57" t="s">
        <v>100</v>
      </c>
      <c r="E21" s="52"/>
      <c r="F21" s="46"/>
      <c r="H21" s="31"/>
      <c r="I21" s="31"/>
      <c r="J21" s="31"/>
      <c r="K21" s="31"/>
      <c r="L21" s="31"/>
      <c r="M21" s="31">
        <v>10</v>
      </c>
      <c r="N21" s="31">
        <v>10</v>
      </c>
      <c r="O21" s="31"/>
      <c r="P21" s="31"/>
    </row>
    <row r="22" spans="1:16" x14ac:dyDescent="0.25">
      <c r="A22" s="31"/>
      <c r="B22" s="31"/>
      <c r="C22" s="27"/>
      <c r="D22" s="56" t="s">
        <v>101</v>
      </c>
      <c r="E22" s="52"/>
      <c r="F22" s="46"/>
      <c r="H22" s="31"/>
      <c r="I22" s="31"/>
      <c r="J22" s="31"/>
      <c r="K22" s="31"/>
      <c r="L22" s="31"/>
      <c r="M22" s="31">
        <v>11</v>
      </c>
      <c r="N22" s="31">
        <v>11</v>
      </c>
      <c r="O22" s="31"/>
      <c r="P22" s="31"/>
    </row>
    <row r="23" spans="1:16" x14ac:dyDescent="0.25">
      <c r="A23" s="31"/>
      <c r="B23" s="31"/>
      <c r="C23" s="27"/>
      <c r="D23" s="56" t="s">
        <v>102</v>
      </c>
      <c r="E23" s="52"/>
      <c r="F23" s="46"/>
      <c r="H23" s="31"/>
      <c r="I23" s="31"/>
      <c r="J23" s="31"/>
      <c r="K23" s="31"/>
      <c r="L23" s="31"/>
      <c r="M23" s="31">
        <v>12</v>
      </c>
      <c r="N23" s="31">
        <v>12</v>
      </c>
      <c r="O23" s="31"/>
      <c r="P23" s="31"/>
    </row>
    <row r="24" spans="1:16" x14ac:dyDescent="0.25">
      <c r="A24" s="31"/>
      <c r="B24" s="31"/>
      <c r="C24" s="27"/>
      <c r="D24" s="56" t="s">
        <v>103</v>
      </c>
      <c r="E24" s="52"/>
      <c r="F24" s="46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5">
      <c r="A25" s="31"/>
      <c r="B25" s="31"/>
      <c r="C25" s="27"/>
      <c r="D25" s="56" t="s">
        <v>104</v>
      </c>
      <c r="E25" s="52"/>
      <c r="F25" s="46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5">
      <c r="A26" s="31"/>
      <c r="B26" s="31"/>
      <c r="C26" s="27"/>
      <c r="D26" s="56" t="s">
        <v>105</v>
      </c>
      <c r="E26" s="52"/>
      <c r="F26" s="46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31"/>
      <c r="B27" s="31"/>
      <c r="C27" s="27"/>
      <c r="D27" s="56" t="s">
        <v>106</v>
      </c>
      <c r="E27" s="52"/>
      <c r="F27" s="46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25">
      <c r="A28" s="31"/>
      <c r="B28" s="31"/>
      <c r="C28" s="27"/>
      <c r="D28" s="56" t="s">
        <v>107</v>
      </c>
      <c r="E28" s="52"/>
      <c r="F28" s="46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5">
      <c r="A29" s="31"/>
      <c r="B29" s="31"/>
      <c r="C29" s="27"/>
      <c r="D29" s="56" t="s">
        <v>108</v>
      </c>
      <c r="E29" s="52"/>
      <c r="F29" s="46"/>
      <c r="H29" s="45"/>
      <c r="I29" s="31"/>
      <c r="J29" s="31"/>
      <c r="K29" s="31"/>
      <c r="L29" s="31"/>
      <c r="M29" s="31"/>
      <c r="N29" s="31"/>
      <c r="O29" s="31"/>
      <c r="P29" s="31"/>
    </row>
    <row r="30" spans="1:16" ht="14.4" thickBot="1" x14ac:dyDescent="0.3">
      <c r="A30" s="31"/>
      <c r="B30" s="31"/>
      <c r="C30" s="27"/>
      <c r="D30" s="56" t="s">
        <v>109</v>
      </c>
      <c r="E30" s="53"/>
      <c r="F30" s="47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4.4" thickTop="1" x14ac:dyDescent="0.25">
      <c r="A31" s="31"/>
      <c r="B31" s="31"/>
      <c r="C31" s="27"/>
      <c r="D31" s="77"/>
      <c r="E31" s="78"/>
      <c r="F31" s="78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27"/>
      <c r="D32" s="77" t="s">
        <v>195</v>
      </c>
      <c r="E32" s="84">
        <f>SUM(E20:F30)</f>
        <v>0</v>
      </c>
      <c r="F32" s="78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27"/>
      <c r="D33" s="28"/>
      <c r="E33" s="29"/>
      <c r="F33" s="29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5.6" x14ac:dyDescent="0.25">
      <c r="A34" s="31"/>
      <c r="B34" s="31"/>
      <c r="C34" s="27"/>
      <c r="D34" s="54" t="s">
        <v>154</v>
      </c>
      <c r="E34" s="27"/>
      <c r="F34" s="27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2" thickBot="1" x14ac:dyDescent="0.3">
      <c r="A35" s="31"/>
      <c r="B35" s="31"/>
      <c r="C35" s="27"/>
      <c r="D35" s="27"/>
      <c r="E35" s="61" t="s">
        <v>145</v>
      </c>
      <c r="F35" s="61" t="s">
        <v>146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5" thickTop="1" thickBot="1" x14ac:dyDescent="0.3">
      <c r="A36" s="31"/>
      <c r="B36" s="31"/>
      <c r="C36" s="27"/>
      <c r="D36" s="39" t="s">
        <v>155</v>
      </c>
      <c r="E36" s="55"/>
      <c r="F36" s="55"/>
      <c r="G36" s="7" t="s">
        <v>19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thickTop="1" thickBot="1" x14ac:dyDescent="0.3">
      <c r="A37" s="27"/>
      <c r="B37" s="27"/>
      <c r="C37" s="27"/>
      <c r="D37" s="11" t="s">
        <v>191</v>
      </c>
      <c r="E37" s="23"/>
      <c r="F37" s="23"/>
      <c r="G37" s="7" t="s">
        <v>19</v>
      </c>
      <c r="H37" s="27"/>
      <c r="I37" s="27"/>
      <c r="J37" s="27"/>
      <c r="K37" s="27"/>
      <c r="L37" s="27"/>
      <c r="M37" s="31"/>
      <c r="N37" s="27"/>
      <c r="O37" s="27"/>
      <c r="P37" s="27"/>
    </row>
    <row r="38" spans="1:16" ht="15" thickTop="1" thickBot="1" x14ac:dyDescent="0.3">
      <c r="A38" s="27"/>
      <c r="B38" s="27"/>
      <c r="C38" s="27"/>
      <c r="D38" s="69" t="s">
        <v>192</v>
      </c>
      <c r="E38" s="71"/>
      <c r="F38" s="71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4.4" thickTop="1" x14ac:dyDescent="0.25">
      <c r="A39" s="27"/>
      <c r="B39" s="27"/>
      <c r="C39" s="27"/>
      <c r="D39" s="40" t="s">
        <v>203</v>
      </c>
      <c r="E39" s="27"/>
      <c r="F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idden="1" x14ac:dyDescent="0.25">
      <c r="A40" s="27"/>
      <c r="B40" s="27"/>
      <c r="C40" s="27"/>
      <c r="D40" s="49" t="s">
        <v>30</v>
      </c>
      <c r="E40" s="68" t="str">
        <f>IF(E20&amp;E22&amp;E23&amp;E24="","0,00 €",((E20+E22+E23+E24)-1230-E37)/100*70)</f>
        <v>0,00 €</v>
      </c>
      <c r="F40" s="27"/>
      <c r="G40" s="7" t="s">
        <v>31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idden="1" x14ac:dyDescent="0.25">
      <c r="A41" s="27"/>
      <c r="B41" s="27"/>
      <c r="C41" s="27"/>
      <c r="D41" s="49" t="s">
        <v>32</v>
      </c>
      <c r="E41" s="68" t="str">
        <f>IF(F20&amp;F22&amp;F23&amp;F24="","0,00 €",((F20+F22+F23+F24)-1230-F37)/100*70)</f>
        <v>0,00 €</v>
      </c>
      <c r="F41" s="27"/>
      <c r="G41" s="7" t="s">
        <v>31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idden="1" x14ac:dyDescent="0.25">
      <c r="A42" s="27"/>
      <c r="B42" s="27"/>
      <c r="C42" s="27"/>
      <c r="D42" s="49" t="s">
        <v>33</v>
      </c>
      <c r="E42" s="68" t="str">
        <f>IF(E21="","0,00 €",((E21)-1230)/100*75)</f>
        <v>0,00 €</v>
      </c>
      <c r="F42" s="27"/>
      <c r="G42" s="7" t="s">
        <v>31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idden="1" x14ac:dyDescent="0.25">
      <c r="A43" s="27"/>
      <c r="B43" s="27"/>
      <c r="C43" s="27"/>
      <c r="D43" s="49" t="s">
        <v>34</v>
      </c>
      <c r="E43" s="68" t="str">
        <f>IF(F21="","0,00 €",((F21)-1230)/100*75)</f>
        <v>0,00 €</v>
      </c>
      <c r="F43" s="27"/>
      <c r="G43" s="7" t="s">
        <v>31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idden="1" x14ac:dyDescent="0.25">
      <c r="A44" s="27"/>
      <c r="B44" s="27"/>
      <c r="C44" s="27"/>
      <c r="D44" s="49" t="s">
        <v>27</v>
      </c>
      <c r="E44" s="8">
        <f>(E25+F25+E26+F26+E27+F27+E28+F28+E29+F29+E30+F30)</f>
        <v>0</v>
      </c>
      <c r="F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idden="1" x14ac:dyDescent="0.25">
      <c r="A45" s="27"/>
      <c r="B45" s="27"/>
      <c r="C45" s="27"/>
      <c r="D45" s="49" t="s">
        <v>29</v>
      </c>
      <c r="E45" s="8">
        <f>E14*deutsch!F43</f>
        <v>0</v>
      </c>
      <c r="F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idden="1" x14ac:dyDescent="0.25">
      <c r="A46" s="27"/>
      <c r="B46" s="27"/>
      <c r="C46" s="27"/>
      <c r="D46" s="49" t="s">
        <v>28</v>
      </c>
      <c r="E46" s="8">
        <f>((E14-E16)*deutsch!F45)+(E16*deutsch!F46)</f>
        <v>0</v>
      </c>
      <c r="F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hidden="1" x14ac:dyDescent="0.25">
      <c r="A47" s="27"/>
      <c r="B47" s="27"/>
      <c r="C47" s="27"/>
      <c r="D47" s="49" t="s">
        <v>25</v>
      </c>
      <c r="E47" s="8">
        <f>E36+E38+F36+F38</f>
        <v>0</v>
      </c>
      <c r="F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idden="1" x14ac:dyDescent="0.25">
      <c r="A48" s="27"/>
      <c r="B48" s="27"/>
      <c r="C48" s="27"/>
      <c r="D48" s="49" t="s">
        <v>26</v>
      </c>
      <c r="E48" s="8">
        <f>($E$40+$E$41+$E$43+$E$42+$E$44+$E$45-$E$46-$E$47)</f>
        <v>0</v>
      </c>
      <c r="F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4.4" thickBot="1" x14ac:dyDescent="0.3">
      <c r="A49" s="27"/>
      <c r="B49" s="27"/>
      <c r="C49" s="27"/>
      <c r="D49" s="41"/>
      <c r="E49" s="30"/>
      <c r="F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4.4" thickBot="1" x14ac:dyDescent="0.3">
      <c r="A50" s="27"/>
      <c r="B50" s="27"/>
      <c r="C50" s="27"/>
      <c r="D50" s="3" t="s">
        <v>156</v>
      </c>
      <c r="E50" s="26" t="str">
        <f>IF((AND($E$48&gt;62300,$E$12="No")),"7",IF((AND($E$48&gt;62300,$E$12="No")),"6",IF((AND($E$48&gt;56200,$E$12="No")),"5",IF((AND($E$48&gt;50000,$E$12="No")),"4",IF((AND($E$48&gt;43700,$E$12="No")),"3",IF((AND($E$48&lt;=37500,$E$48&gt;0,$E$12="No")),"2",IF($E$12="Oui","1","aucune valeur saisie")))))))</f>
        <v>aucune valeur saisie</v>
      </c>
      <c r="F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5" thickBot="1" x14ac:dyDescent="0.35">
      <c r="A51" s="27"/>
      <c r="B51" s="27"/>
      <c r="C51" s="27"/>
      <c r="D51" s="44"/>
      <c r="E51" s="35"/>
      <c r="F51" s="44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.600000000000001" thickTop="1" thickBot="1" x14ac:dyDescent="0.3">
      <c r="A52" s="27"/>
      <c r="B52" s="27"/>
      <c r="C52" s="64"/>
      <c r="D52" s="89" t="s">
        <v>169</v>
      </c>
      <c r="E52" s="90"/>
      <c r="F52" s="91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5" thickTop="1" x14ac:dyDescent="0.3">
      <c r="A53" s="27"/>
      <c r="B53" s="27"/>
      <c r="C53" s="27"/>
      <c r="D53" s="34"/>
      <c r="E53" s="34"/>
      <c r="F53" s="34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33" customHeight="1" thickBot="1" x14ac:dyDescent="0.35">
      <c r="A54" s="27"/>
      <c r="B54" s="27"/>
      <c r="C54" s="27"/>
      <c r="D54" s="36"/>
      <c r="E54" s="36"/>
      <c r="F54" s="36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8.600000000000001" thickTop="1" thickBot="1" x14ac:dyDescent="0.3">
      <c r="A55" s="27"/>
      <c r="B55" s="27"/>
      <c r="C55" s="27"/>
      <c r="D55" s="92" t="s">
        <v>174</v>
      </c>
      <c r="E55" s="92"/>
      <c r="F55" s="92"/>
      <c r="H55" s="37"/>
      <c r="I55" s="27"/>
      <c r="J55" s="27"/>
      <c r="K55" s="27"/>
      <c r="L55" s="27"/>
      <c r="M55" s="27"/>
      <c r="N55" s="27"/>
      <c r="O55" s="27"/>
      <c r="P55" s="27"/>
    </row>
    <row r="56" spans="1:16" ht="14.4" thickTop="1" x14ac:dyDescent="0.25">
      <c r="A56" s="27"/>
      <c r="B56" s="27"/>
      <c r="C56" s="27"/>
      <c r="D56" s="27"/>
      <c r="E56" s="27"/>
      <c r="F56" s="42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7"/>
      <c r="B57" s="27"/>
      <c r="C57" s="27"/>
      <c r="D57" s="27"/>
      <c r="E57" s="27"/>
      <c r="F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62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62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62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7"/>
      <c r="B61" s="27"/>
      <c r="C61" s="27"/>
      <c r="D61" s="27"/>
      <c r="E61" s="27"/>
      <c r="F61" s="27"/>
      <c r="G61" s="62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7"/>
      <c r="B62" s="27"/>
      <c r="C62" s="27"/>
      <c r="D62" s="27"/>
      <c r="E62" s="27"/>
      <c r="F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7"/>
      <c r="B63" s="27"/>
      <c r="C63" s="27"/>
      <c r="D63" s="27"/>
      <c r="E63" s="27"/>
      <c r="F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25">
      <c r="A64" s="27"/>
      <c r="B64" s="27"/>
      <c r="C64" s="27"/>
      <c r="D64" s="27"/>
      <c r="E64" s="27"/>
      <c r="F64" s="27"/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7"/>
      <c r="B65" s="27"/>
      <c r="C65" s="27"/>
      <c r="D65" s="27"/>
      <c r="E65" s="27"/>
      <c r="F65" s="27"/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H125" s="27"/>
      <c r="I125" s="27"/>
      <c r="J125" s="27"/>
      <c r="K125" s="27"/>
      <c r="L125" s="27"/>
      <c r="M125" s="27"/>
      <c r="N125" s="27"/>
      <c r="O125" s="27"/>
    </row>
    <row r="126" spans="1:15" ht="62.25" customHeight="1" x14ac:dyDescent="0.25">
      <c r="A126" s="27"/>
      <c r="B126" s="27"/>
      <c r="C126" s="27"/>
      <c r="D126" s="87" t="s">
        <v>179</v>
      </c>
      <c r="E126" s="87"/>
      <c r="F126" s="87"/>
      <c r="H126" s="27"/>
      <c r="I126" s="27"/>
      <c r="J126" s="27"/>
      <c r="K126" s="27"/>
      <c r="L126" s="27"/>
      <c r="M126" s="27"/>
      <c r="N126" s="27"/>
      <c r="O126" s="27"/>
    </row>
    <row r="127" spans="1:15" x14ac:dyDescent="0.25">
      <c r="A127" s="27"/>
      <c r="B127" s="27"/>
      <c r="C127" s="27"/>
      <c r="D127" s="27"/>
      <c r="E127" s="27"/>
      <c r="F127" s="2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H132" s="27"/>
      <c r="I132" s="27"/>
      <c r="J132" s="27"/>
      <c r="K132" s="27"/>
      <c r="L132" s="27"/>
      <c r="M132" s="27"/>
      <c r="N132" s="27"/>
      <c r="O132" s="27"/>
    </row>
    <row r="133" spans="1:15" hidden="1" x14ac:dyDescent="0.25">
      <c r="A133" s="27"/>
      <c r="B133" s="27"/>
      <c r="C133" s="27"/>
      <c r="D133" s="27"/>
      <c r="E133" s="27"/>
      <c r="F133" s="27"/>
      <c r="H133" s="27"/>
      <c r="I133" s="27"/>
      <c r="J133" s="27"/>
      <c r="K133" s="27"/>
      <c r="L133" s="27"/>
      <c r="M133" s="27"/>
      <c r="N133" s="27"/>
      <c r="O133" s="27"/>
    </row>
    <row r="134" spans="1:15" hidden="1" x14ac:dyDescent="0.25">
      <c r="A134" s="27"/>
      <c r="B134" s="27"/>
      <c r="C134" s="27"/>
      <c r="D134" s="27"/>
      <c r="E134" s="27"/>
      <c r="F134" s="27"/>
      <c r="H134" s="27"/>
      <c r="I134" s="27"/>
      <c r="J134" s="27"/>
      <c r="K134" s="27"/>
      <c r="L134" s="27"/>
      <c r="M134" s="27"/>
      <c r="N134" s="27"/>
      <c r="O134" s="27"/>
    </row>
    <row r="135" spans="1:15" hidden="1" x14ac:dyDescent="0.25">
      <c r="A135" s="27"/>
      <c r="B135" s="27"/>
      <c r="C135" s="27"/>
      <c r="D135" s="27"/>
      <c r="E135" s="27"/>
      <c r="F135" s="27"/>
      <c r="H135" s="27"/>
      <c r="I135" s="27"/>
      <c r="J135" s="27"/>
      <c r="K135" s="27"/>
      <c r="L135" s="27"/>
      <c r="M135" s="27"/>
      <c r="N135" s="27"/>
      <c r="O135" s="27"/>
    </row>
    <row r="136" spans="1:15" hidden="1" x14ac:dyDescent="0.25">
      <c r="A136" s="27"/>
      <c r="B136" s="27"/>
      <c r="C136" s="27"/>
      <c r="D136" s="27"/>
      <c r="E136" s="27"/>
      <c r="F136" s="27"/>
      <c r="H136" s="27"/>
      <c r="I136" s="27"/>
      <c r="J136" s="27"/>
      <c r="K136" s="27"/>
      <c r="L136" s="27"/>
      <c r="M136" s="27"/>
      <c r="N136" s="27"/>
      <c r="O136" s="27"/>
    </row>
    <row r="137" spans="1:15" hidden="1" x14ac:dyDescent="0.25">
      <c r="H137" s="27"/>
      <c r="I137" s="27"/>
      <c r="J137" s="27"/>
      <c r="K137" s="27"/>
      <c r="L137" s="27"/>
      <c r="M137" s="27"/>
      <c r="N137" s="27"/>
      <c r="O137" s="27"/>
    </row>
    <row r="138" spans="1:15" hidden="1" x14ac:dyDescent="0.25">
      <c r="A138" s="27"/>
      <c r="B138" s="27"/>
      <c r="C138" s="27"/>
      <c r="D138" s="27"/>
      <c r="E138" s="27"/>
      <c r="F138" s="27"/>
      <c r="H138" s="27"/>
      <c r="I138" s="27"/>
      <c r="J138" s="27"/>
      <c r="K138" s="27"/>
      <c r="L138" s="27"/>
      <c r="M138" s="27"/>
      <c r="N138" s="27"/>
      <c r="O138" s="27"/>
    </row>
    <row r="139" spans="1:15" hidden="1" x14ac:dyDescent="0.25">
      <c r="H139" s="27"/>
      <c r="I139" s="27"/>
      <c r="J139" s="27"/>
      <c r="K139" s="27"/>
      <c r="L139" s="27"/>
      <c r="M139" s="27"/>
      <c r="N139" s="27"/>
      <c r="O139" s="27"/>
    </row>
  </sheetData>
  <sheetProtection algorithmName="SHA-512" hashValue="Bj81CUSHk9+WYoT8xt/2Io5BIT7lFvaF8I564leZN1sSu8Vx60cX3omq9unT1vcpNiR7SGNNDQq3NNW2SJtF2A==" saltValue="rkcZLgUzaOJHNIdzcGhx7Q==" spinCount="100000" sheet="1" selectLockedCells="1"/>
  <mergeCells count="11">
    <mergeCell ref="D126:F126"/>
    <mergeCell ref="D15:E15"/>
    <mergeCell ref="D17:E17"/>
    <mergeCell ref="D52:F52"/>
    <mergeCell ref="D55:F55"/>
    <mergeCell ref="D13:E13"/>
    <mergeCell ref="D7:F7"/>
    <mergeCell ref="D8:F8"/>
    <mergeCell ref="D9:F9"/>
    <mergeCell ref="D10:F10"/>
    <mergeCell ref="D11:E11"/>
  </mergeCells>
  <dataValidations count="3">
    <dataValidation type="list" allowBlank="1" showInputMessage="1" showErrorMessage="1" errorTitle="nur X oder leer möglich" error="nur X oder leer möglich" sqref="E12" xr:uid="{AB265638-0A14-497B-9F5A-BFD9897D3E57}">
      <formula1>$L$12:$L$13</formula1>
    </dataValidation>
    <dataValidation type="list" allowBlank="1" showInputMessage="1" showErrorMessage="1" sqref="E14" xr:uid="{E9B5B501-0C06-4B11-AAFF-DDE6F01392B8}">
      <formula1>$M$11:$M$23</formula1>
    </dataValidation>
    <dataValidation type="list" allowBlank="1" showInputMessage="1" showErrorMessage="1" sqref="E16" xr:uid="{F2960028-A1C8-4676-ADED-0D2C97B6DCF7}">
      <formula1>N11:N23</formula1>
    </dataValidation>
  </dataValidations>
  <hyperlinks>
    <hyperlink ref="D130:F130" r:id="rId1" display="Informationen zum Download auf der Website der Stadt Göttingen" xr:uid="{F3CA41E9-4215-4E9C-8216-6A638890289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3CCB-0990-472A-92F5-9C50E588B148}">
  <dimension ref="A1:P139"/>
  <sheetViews>
    <sheetView topLeftCell="B1" workbookViewId="0">
      <selection activeCell="E12" sqref="E12"/>
    </sheetView>
  </sheetViews>
  <sheetFormatPr baseColWidth="10" defaultColWidth="0" defaultRowHeight="13.8" zeroHeight="1" x14ac:dyDescent="0.25"/>
  <cols>
    <col min="1" max="1" width="0" style="1" hidden="1" customWidth="1"/>
    <col min="2" max="2" width="2.6640625" style="1" customWidth="1"/>
    <col min="3" max="3" width="2.88671875" style="1" customWidth="1"/>
    <col min="4" max="4" width="100.109375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4" width="11.5546875" style="1" hidden="1" customWidth="1"/>
    <col min="15" max="16" width="0" style="1" hidden="1" customWidth="1"/>
    <col min="17" max="16384" width="11.5546875" style="1" hidden="1"/>
  </cols>
  <sheetData>
    <row r="1" spans="1:16" ht="14.4" thickBot="1" x14ac:dyDescent="0.3">
      <c r="A1" s="27"/>
      <c r="B1" s="27"/>
      <c r="C1" s="27"/>
      <c r="D1" s="27"/>
      <c r="E1" s="27"/>
      <c r="F1" s="27"/>
      <c r="G1" s="62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32"/>
      <c r="H2" s="27"/>
      <c r="I2" s="27"/>
      <c r="J2" s="27"/>
      <c r="K2" s="27"/>
      <c r="L2" s="27"/>
      <c r="M2" s="27"/>
      <c r="N2" s="27"/>
      <c r="O2" s="27"/>
      <c r="P2" s="27"/>
    </row>
    <row r="3" spans="1:16" ht="22.8" x14ac:dyDescent="0.4">
      <c r="A3" s="27"/>
      <c r="B3" s="27"/>
      <c r="C3" s="27"/>
      <c r="D3" s="66" t="s">
        <v>51</v>
      </c>
      <c r="E3" s="67"/>
      <c r="F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/>
      <c r="B5" s="27"/>
      <c r="C5" s="27"/>
      <c r="D5" s="27"/>
      <c r="E5" s="27"/>
      <c r="F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/>
      <c r="B6" s="27"/>
      <c r="C6" s="27"/>
      <c r="D6" s="27"/>
      <c r="E6" s="27"/>
      <c r="F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3.4" thickBot="1" x14ac:dyDescent="0.45">
      <c r="A7" s="27"/>
      <c r="B7" s="27"/>
      <c r="C7" s="27"/>
      <c r="D7" s="94" t="s">
        <v>55</v>
      </c>
      <c r="E7" s="94"/>
      <c r="F7" s="94"/>
      <c r="H7" s="27"/>
      <c r="I7" s="27"/>
      <c r="J7" s="27"/>
      <c r="K7" s="27"/>
      <c r="L7" s="27"/>
      <c r="M7" s="27"/>
      <c r="N7" s="27"/>
      <c r="O7" s="27"/>
      <c r="P7" s="27"/>
    </row>
    <row r="8" spans="1:16" ht="15.75" customHeight="1" thickTop="1" x14ac:dyDescent="0.25">
      <c r="A8" s="31"/>
      <c r="B8" s="31"/>
      <c r="C8" s="27"/>
      <c r="D8" s="98" t="s">
        <v>208</v>
      </c>
      <c r="E8" s="98"/>
      <c r="F8" s="98"/>
      <c r="H8" s="31"/>
      <c r="I8" s="31"/>
      <c r="J8" s="31"/>
      <c r="K8" s="31"/>
      <c r="L8" s="31"/>
      <c r="M8" s="31"/>
      <c r="N8" s="31"/>
      <c r="O8" s="31"/>
      <c r="P8" s="31"/>
    </row>
    <row r="9" spans="1:16" ht="14.4" thickBot="1" x14ac:dyDescent="0.3">
      <c r="A9" s="31"/>
      <c r="B9" s="31"/>
      <c r="C9" s="27"/>
      <c r="D9" s="99"/>
      <c r="E9" s="99"/>
      <c r="F9" s="99"/>
      <c r="H9" s="31"/>
      <c r="I9" s="31"/>
      <c r="J9" s="31"/>
      <c r="K9" s="31"/>
      <c r="L9" s="31"/>
      <c r="M9" s="31"/>
      <c r="N9" s="31"/>
      <c r="O9" s="31"/>
      <c r="P9" s="31"/>
    </row>
    <row r="10" spans="1:16" ht="33" customHeight="1" thickTop="1" thickBot="1" x14ac:dyDescent="0.3">
      <c r="A10" s="31"/>
      <c r="B10" s="31"/>
      <c r="C10" s="27"/>
      <c r="D10" s="100" t="s">
        <v>59</v>
      </c>
      <c r="E10" s="96"/>
      <c r="F10" s="97"/>
      <c r="G10" s="7" t="s">
        <v>20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  <c r="J11" s="31"/>
      <c r="K11" s="31"/>
      <c r="L11" s="31"/>
      <c r="M11" s="31">
        <v>0</v>
      </c>
      <c r="N11" s="31">
        <v>0</v>
      </c>
      <c r="O11" s="31"/>
      <c r="P11" s="31"/>
    </row>
    <row r="12" spans="1:16" ht="28.8" thickTop="1" thickBot="1" x14ac:dyDescent="0.3">
      <c r="A12" s="31"/>
      <c r="B12" s="31"/>
      <c r="C12" s="27"/>
      <c r="D12" s="11" t="s">
        <v>64</v>
      </c>
      <c r="E12" s="24" t="s">
        <v>216</v>
      </c>
      <c r="F12" s="43" t="s">
        <v>69</v>
      </c>
      <c r="G12" s="7" t="s">
        <v>23</v>
      </c>
      <c r="H12" s="31"/>
      <c r="I12" s="31"/>
      <c r="J12" s="31"/>
      <c r="K12" s="31"/>
      <c r="L12" s="31" t="s">
        <v>215</v>
      </c>
      <c r="M12" s="31">
        <v>1</v>
      </c>
      <c r="N12" s="31">
        <v>1</v>
      </c>
      <c r="O12" s="31"/>
      <c r="P12" s="31"/>
    </row>
    <row r="13" spans="1:16" ht="15" thickTop="1" thickBot="1" x14ac:dyDescent="0.3">
      <c r="A13" s="31"/>
      <c r="B13" s="31"/>
      <c r="C13" s="27"/>
      <c r="D13" s="88"/>
      <c r="E13" s="88"/>
      <c r="F13" s="38"/>
      <c r="H13" s="31"/>
      <c r="I13" s="31"/>
      <c r="J13" s="31"/>
      <c r="K13" s="31"/>
      <c r="L13" s="31" t="s">
        <v>216</v>
      </c>
      <c r="M13" s="31">
        <v>2</v>
      </c>
      <c r="N13" s="31">
        <v>2</v>
      </c>
      <c r="O13" s="31"/>
      <c r="P13" s="31"/>
    </row>
    <row r="14" spans="1:16" ht="24" thickTop="1" thickBot="1" x14ac:dyDescent="0.3">
      <c r="A14" s="31"/>
      <c r="B14" s="31"/>
      <c r="C14" s="27"/>
      <c r="D14" s="1" t="s">
        <v>75</v>
      </c>
      <c r="E14" s="25">
        <v>0</v>
      </c>
      <c r="F14" s="33" t="s">
        <v>70</v>
      </c>
      <c r="G14" s="7" t="s">
        <v>16</v>
      </c>
      <c r="H14" s="31"/>
      <c r="I14" s="31"/>
      <c r="J14" s="31"/>
      <c r="K14" s="31"/>
      <c r="L14" s="31"/>
      <c r="M14" s="31">
        <v>3</v>
      </c>
      <c r="N14" s="31">
        <v>3</v>
      </c>
      <c r="O14" s="31"/>
      <c r="P14" s="31"/>
    </row>
    <row r="15" spans="1:16" ht="15" thickTop="1" thickBot="1" x14ac:dyDescent="0.3">
      <c r="A15" s="31"/>
      <c r="B15" s="31"/>
      <c r="C15" s="27"/>
      <c r="D15" s="88"/>
      <c r="E15" s="88"/>
      <c r="F15" s="38"/>
      <c r="H15" s="31"/>
      <c r="I15" s="31"/>
      <c r="J15" s="31"/>
      <c r="K15" s="31"/>
      <c r="L15" s="31"/>
      <c r="M15" s="31">
        <v>4</v>
      </c>
      <c r="N15" s="31">
        <v>4</v>
      </c>
      <c r="O15" s="31"/>
      <c r="P15" s="31"/>
    </row>
    <row r="16" spans="1:16" ht="24" thickTop="1" thickBot="1" x14ac:dyDescent="0.3">
      <c r="A16" s="31"/>
      <c r="B16" s="31"/>
      <c r="C16" s="27"/>
      <c r="D16" s="1" t="s">
        <v>80</v>
      </c>
      <c r="E16" s="24">
        <v>0</v>
      </c>
      <c r="F16" s="33" t="s">
        <v>70</v>
      </c>
      <c r="G16" s="7" t="s">
        <v>22</v>
      </c>
      <c r="H16" s="31"/>
      <c r="I16" s="31"/>
      <c r="J16" s="31"/>
      <c r="K16" s="31"/>
      <c r="L16" s="31"/>
      <c r="M16" s="31">
        <v>5</v>
      </c>
      <c r="N16" s="31">
        <v>5</v>
      </c>
      <c r="O16" s="31"/>
      <c r="P16" s="31"/>
    </row>
    <row r="17" spans="1:16" ht="14.4" thickTop="1" x14ac:dyDescent="0.25">
      <c r="A17" s="31"/>
      <c r="B17" s="31"/>
      <c r="C17" s="27"/>
      <c r="D17" s="88"/>
      <c r="E17" s="88"/>
      <c r="F17" s="27"/>
      <c r="H17" s="31"/>
      <c r="I17" s="31"/>
      <c r="J17" s="31"/>
      <c r="K17" s="31"/>
      <c r="L17" s="31"/>
      <c r="M17" s="31">
        <v>6</v>
      </c>
      <c r="N17" s="31">
        <v>6</v>
      </c>
      <c r="O17" s="31"/>
      <c r="P17" s="31"/>
    </row>
    <row r="18" spans="1:16" ht="15.6" x14ac:dyDescent="0.3">
      <c r="A18" s="31"/>
      <c r="B18" s="31"/>
      <c r="C18" s="27"/>
      <c r="D18" s="50" t="s">
        <v>87</v>
      </c>
      <c r="E18" s="60"/>
      <c r="F18" s="60"/>
      <c r="G18" s="7" t="s">
        <v>21</v>
      </c>
      <c r="H18" s="31"/>
      <c r="I18" s="31"/>
      <c r="J18" s="31"/>
      <c r="K18" s="31"/>
      <c r="L18" s="31"/>
      <c r="M18" s="31">
        <v>7</v>
      </c>
      <c r="N18" s="31">
        <v>7</v>
      </c>
      <c r="O18" s="31"/>
      <c r="P18" s="31"/>
    </row>
    <row r="19" spans="1:16" ht="22.5" customHeight="1" thickBot="1" x14ac:dyDescent="0.3">
      <c r="A19" s="31"/>
      <c r="B19" s="31"/>
      <c r="C19" s="27"/>
      <c r="D19" s="59"/>
      <c r="E19" s="58" t="s">
        <v>147</v>
      </c>
      <c r="F19" s="61" t="s">
        <v>148</v>
      </c>
      <c r="H19" s="31"/>
      <c r="I19" s="31"/>
      <c r="J19" s="31"/>
      <c r="K19" s="31"/>
      <c r="L19" s="31"/>
      <c r="M19" s="31">
        <v>8</v>
      </c>
      <c r="N19" s="31">
        <v>8</v>
      </c>
      <c r="O19" s="31"/>
      <c r="P19" s="31"/>
    </row>
    <row r="20" spans="1:16" ht="14.4" thickTop="1" x14ac:dyDescent="0.25">
      <c r="A20" s="31"/>
      <c r="B20" s="31"/>
      <c r="C20" s="27"/>
      <c r="D20" s="56" t="s">
        <v>110</v>
      </c>
      <c r="E20" s="51"/>
      <c r="F20" s="48"/>
      <c r="H20" s="31"/>
      <c r="I20" s="31"/>
      <c r="J20" s="31"/>
      <c r="K20" s="31"/>
      <c r="L20" s="31"/>
      <c r="M20" s="31">
        <v>9</v>
      </c>
      <c r="N20" s="31">
        <v>9</v>
      </c>
      <c r="O20" s="31"/>
      <c r="P20" s="31"/>
    </row>
    <row r="21" spans="1:16" x14ac:dyDescent="0.25">
      <c r="A21" s="31"/>
      <c r="B21" s="31"/>
      <c r="C21" s="27"/>
      <c r="D21" s="57" t="s">
        <v>111</v>
      </c>
      <c r="E21" s="52"/>
      <c r="F21" s="46"/>
      <c r="H21" s="31"/>
      <c r="I21" s="31"/>
      <c r="J21" s="31"/>
      <c r="K21" s="31"/>
      <c r="L21" s="31"/>
      <c r="M21" s="31">
        <v>10</v>
      </c>
      <c r="N21" s="31">
        <v>10</v>
      </c>
      <c r="O21" s="31"/>
      <c r="P21" s="31"/>
    </row>
    <row r="22" spans="1:16" x14ac:dyDescent="0.25">
      <c r="A22" s="31"/>
      <c r="B22" s="31"/>
      <c r="C22" s="27"/>
      <c r="D22" s="56" t="s">
        <v>112</v>
      </c>
      <c r="E22" s="52"/>
      <c r="F22" s="46"/>
      <c r="H22" s="31"/>
      <c r="I22" s="31"/>
      <c r="J22" s="31"/>
      <c r="K22" s="31"/>
      <c r="L22" s="31"/>
      <c r="M22" s="31">
        <v>11</v>
      </c>
      <c r="N22" s="31">
        <v>11</v>
      </c>
      <c r="O22" s="31"/>
      <c r="P22" s="31"/>
    </row>
    <row r="23" spans="1:16" x14ac:dyDescent="0.25">
      <c r="A23" s="31"/>
      <c r="B23" s="31"/>
      <c r="C23" s="27"/>
      <c r="D23" s="56" t="s">
        <v>113</v>
      </c>
      <c r="E23" s="52"/>
      <c r="F23" s="46"/>
      <c r="H23" s="31"/>
      <c r="I23" s="31"/>
      <c r="J23" s="31"/>
      <c r="K23" s="31"/>
      <c r="L23" s="31"/>
      <c r="M23" s="31">
        <v>12</v>
      </c>
      <c r="N23" s="31">
        <v>12</v>
      </c>
      <c r="O23" s="31"/>
      <c r="P23" s="31"/>
    </row>
    <row r="24" spans="1:16" x14ac:dyDescent="0.25">
      <c r="A24" s="31"/>
      <c r="B24" s="31"/>
      <c r="C24" s="27"/>
      <c r="D24" s="56" t="s">
        <v>114</v>
      </c>
      <c r="E24" s="52"/>
      <c r="F24" s="46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5">
      <c r="A25" s="31"/>
      <c r="B25" s="31"/>
      <c r="C25" s="27"/>
      <c r="D25" s="56" t="s">
        <v>115</v>
      </c>
      <c r="E25" s="52"/>
      <c r="F25" s="46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5">
      <c r="A26" s="31"/>
      <c r="B26" s="31"/>
      <c r="C26" s="27"/>
      <c r="D26" s="56" t="s">
        <v>116</v>
      </c>
      <c r="E26" s="52"/>
      <c r="F26" s="46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31"/>
      <c r="B27" s="31"/>
      <c r="C27" s="27"/>
      <c r="D27" s="56" t="s">
        <v>117</v>
      </c>
      <c r="E27" s="52"/>
      <c r="F27" s="46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25">
      <c r="A28" s="31"/>
      <c r="B28" s="31"/>
      <c r="C28" s="27"/>
      <c r="D28" s="56" t="s">
        <v>118</v>
      </c>
      <c r="E28" s="52"/>
      <c r="F28" s="46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5">
      <c r="A29" s="31"/>
      <c r="B29" s="31"/>
      <c r="C29" s="27"/>
      <c r="D29" s="56" t="s">
        <v>119</v>
      </c>
      <c r="E29" s="52"/>
      <c r="F29" s="46"/>
      <c r="H29" s="45"/>
      <c r="I29" s="31"/>
      <c r="J29" s="31"/>
      <c r="K29" s="31"/>
      <c r="L29" s="31"/>
      <c r="M29" s="31"/>
      <c r="N29" s="31"/>
      <c r="O29" s="31"/>
      <c r="P29" s="31"/>
    </row>
    <row r="30" spans="1:16" ht="14.4" thickBot="1" x14ac:dyDescent="0.3">
      <c r="A30" s="31"/>
      <c r="B30" s="31"/>
      <c r="C30" s="27"/>
      <c r="D30" s="56" t="s">
        <v>120</v>
      </c>
      <c r="E30" s="53"/>
      <c r="F30" s="47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4.4" thickTop="1" x14ac:dyDescent="0.25">
      <c r="A31" s="31"/>
      <c r="B31" s="31"/>
      <c r="C31" s="27"/>
      <c r="D31" s="77"/>
      <c r="E31" s="78"/>
      <c r="F31" s="78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27"/>
      <c r="D32" s="77" t="s">
        <v>196</v>
      </c>
      <c r="E32" s="84">
        <f>SUM(E20:F30)</f>
        <v>0</v>
      </c>
      <c r="F32" s="78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27"/>
      <c r="D33" s="28"/>
      <c r="E33" s="29"/>
      <c r="F33" s="29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5.6" x14ac:dyDescent="0.25">
      <c r="A34" s="31"/>
      <c r="B34" s="31"/>
      <c r="C34" s="27"/>
      <c r="D34" s="54" t="s">
        <v>157</v>
      </c>
      <c r="E34" s="27"/>
      <c r="F34" s="27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2" thickBot="1" x14ac:dyDescent="0.3">
      <c r="A35" s="31"/>
      <c r="B35" s="31"/>
      <c r="C35" s="27"/>
      <c r="D35" s="27"/>
      <c r="E35" s="61" t="s">
        <v>147</v>
      </c>
      <c r="F35" s="61" t="s">
        <v>148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5" thickTop="1" thickBot="1" x14ac:dyDescent="0.3">
      <c r="A36" s="31"/>
      <c r="B36" s="31"/>
      <c r="C36" s="27"/>
      <c r="D36" s="39" t="s">
        <v>158</v>
      </c>
      <c r="E36" s="55"/>
      <c r="F36" s="55"/>
      <c r="G36" s="7" t="s">
        <v>19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thickTop="1" thickBot="1" x14ac:dyDescent="0.3">
      <c r="A37" s="27"/>
      <c r="B37" s="27"/>
      <c r="C37" s="27"/>
      <c r="D37" s="11" t="s">
        <v>189</v>
      </c>
      <c r="E37" s="23"/>
      <c r="F37" s="23"/>
      <c r="G37" s="7" t="s">
        <v>19</v>
      </c>
      <c r="H37" s="27"/>
      <c r="I37" s="27"/>
      <c r="J37" s="27"/>
      <c r="K37" s="27"/>
      <c r="L37" s="27"/>
      <c r="M37" s="31"/>
      <c r="N37" s="27"/>
      <c r="O37" s="27"/>
      <c r="P37" s="27"/>
    </row>
    <row r="38" spans="1:16" ht="15" thickTop="1" thickBot="1" x14ac:dyDescent="0.3">
      <c r="A38" s="27"/>
      <c r="B38" s="27"/>
      <c r="C38" s="27"/>
      <c r="D38" s="69" t="s">
        <v>190</v>
      </c>
      <c r="E38" s="71"/>
      <c r="F38" s="71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4.4" thickTop="1" x14ac:dyDescent="0.25">
      <c r="A39" s="27"/>
      <c r="B39" s="27"/>
      <c r="C39" s="27"/>
      <c r="D39" s="40" t="s">
        <v>202</v>
      </c>
      <c r="E39" s="27"/>
      <c r="F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idden="1" x14ac:dyDescent="0.25">
      <c r="A40" s="27"/>
      <c r="B40" s="27"/>
      <c r="C40" s="27"/>
      <c r="D40" s="49" t="s">
        <v>30</v>
      </c>
      <c r="E40" s="68" t="str">
        <f>IF(E20&amp;E22&amp;E23&amp;E24="","0,00 €",((E20+E22+E23+E24)-1230-E37)/100*70)</f>
        <v>0,00 €</v>
      </c>
      <c r="F40" s="27"/>
      <c r="G40" s="7" t="s">
        <v>31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idden="1" x14ac:dyDescent="0.25">
      <c r="A41" s="27"/>
      <c r="B41" s="27"/>
      <c r="C41" s="27"/>
      <c r="D41" s="49" t="s">
        <v>32</v>
      </c>
      <c r="E41" s="68" t="str">
        <f>IF(F20&amp;F22&amp;F23&amp;F24="","0,00 €",((F20+F22+F23+F24)-1230-F37)/100*70)</f>
        <v>0,00 €</v>
      </c>
      <c r="F41" s="27"/>
      <c r="G41" s="7" t="s">
        <v>31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idden="1" x14ac:dyDescent="0.25">
      <c r="A42" s="27"/>
      <c r="B42" s="27"/>
      <c r="C42" s="27"/>
      <c r="D42" s="49" t="s">
        <v>33</v>
      </c>
      <c r="E42" s="68" t="str">
        <f>IF(E21="","0,00 €",((E21)-1230)/100*75)</f>
        <v>0,00 €</v>
      </c>
      <c r="F42" s="27"/>
      <c r="G42" s="7" t="s">
        <v>31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idden="1" x14ac:dyDescent="0.25">
      <c r="A43" s="27"/>
      <c r="B43" s="27"/>
      <c r="C43" s="27"/>
      <c r="D43" s="49" t="s">
        <v>34</v>
      </c>
      <c r="E43" s="68" t="str">
        <f>IF(F21="","0,00 €",((F21)-1230)/100*75)</f>
        <v>0,00 €</v>
      </c>
      <c r="F43" s="27"/>
      <c r="G43" s="7" t="s">
        <v>31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idden="1" x14ac:dyDescent="0.25">
      <c r="A44" s="27"/>
      <c r="B44" s="27"/>
      <c r="C44" s="27"/>
      <c r="D44" s="49" t="s">
        <v>27</v>
      </c>
      <c r="E44" s="8">
        <f>(E25+F25+E26+F26+E27+F27+E28+F28+E29+F29+E30+F30)</f>
        <v>0</v>
      </c>
      <c r="F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idden="1" x14ac:dyDescent="0.25">
      <c r="A45" s="27"/>
      <c r="B45" s="27"/>
      <c r="C45" s="27"/>
      <c r="D45" s="49" t="s">
        <v>29</v>
      </c>
      <c r="E45" s="8">
        <f>E14*deutsch!F43</f>
        <v>0</v>
      </c>
      <c r="F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idden="1" x14ac:dyDescent="0.25">
      <c r="A46" s="27"/>
      <c r="B46" s="27"/>
      <c r="C46" s="27"/>
      <c r="D46" s="49" t="s">
        <v>28</v>
      </c>
      <c r="E46" s="8">
        <f>((E14-E16)*deutsch!F45)+(E16*deutsch!F46)</f>
        <v>0</v>
      </c>
      <c r="F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hidden="1" x14ac:dyDescent="0.25">
      <c r="A47" s="27"/>
      <c r="B47" s="27"/>
      <c r="C47" s="27"/>
      <c r="D47" s="49" t="s">
        <v>25</v>
      </c>
      <c r="E47" s="8">
        <f>E36+E38+F36+F38</f>
        <v>0</v>
      </c>
      <c r="F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idden="1" x14ac:dyDescent="0.25">
      <c r="A48" s="27"/>
      <c r="B48" s="27"/>
      <c r="C48" s="27"/>
      <c r="D48" s="49" t="s">
        <v>26</v>
      </c>
      <c r="E48" s="8">
        <f>($E$40+$E$41+$E$43+$E$42+$E$44+$E$45-$E$46-$E$47)</f>
        <v>0</v>
      </c>
      <c r="F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4.4" thickBot="1" x14ac:dyDescent="0.3">
      <c r="A49" s="27"/>
      <c r="B49" s="27"/>
      <c r="C49" s="27"/>
      <c r="D49" s="41"/>
      <c r="E49" s="30"/>
      <c r="F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4.4" thickBot="1" x14ac:dyDescent="0.3">
      <c r="A50" s="27"/>
      <c r="B50" s="27"/>
      <c r="C50" s="27"/>
      <c r="D50" s="3" t="s">
        <v>159</v>
      </c>
      <c r="E50" s="26" t="str">
        <f>IF((AND($E$48&gt;62300,$E$12="Hayır")),"7",IF((AND($E$48&gt;62300,$E$12="Hayır")),"6",IF((AND($E$48&gt;56200,$E$12="Hayır")),"5",IF((AND($E$48&gt;50000,$E$12="Hayır")),"4",IF((AND($E$48&gt;43700,$E$12="Hayır")),"3",IF((AND($E$48&lt;=37500,$E$48&gt;0,$E$12="Hayır")),"2",IF($E$12="Evet","1","hiçbir değer dahil değil")))))))</f>
        <v>hiçbir değer dahil değil</v>
      </c>
      <c r="F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5" thickBot="1" x14ac:dyDescent="0.35">
      <c r="A51" s="27"/>
      <c r="B51" s="27"/>
      <c r="C51" s="27"/>
      <c r="D51" s="44"/>
      <c r="E51" s="35"/>
      <c r="F51" s="44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.600000000000001" thickTop="1" thickBot="1" x14ac:dyDescent="0.3">
      <c r="A52" s="27"/>
      <c r="B52" s="27"/>
      <c r="C52" s="64"/>
      <c r="D52" s="89" t="s">
        <v>170</v>
      </c>
      <c r="E52" s="90"/>
      <c r="F52" s="91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5" thickTop="1" x14ac:dyDescent="0.3">
      <c r="A53" s="27"/>
      <c r="B53" s="27"/>
      <c r="C53" s="27"/>
      <c r="D53" s="34"/>
      <c r="E53" s="34"/>
      <c r="F53" s="34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33" customHeight="1" thickBot="1" x14ac:dyDescent="0.35">
      <c r="A54" s="27"/>
      <c r="B54" s="27"/>
      <c r="C54" s="27"/>
      <c r="D54" s="36"/>
      <c r="E54" s="36"/>
      <c r="F54" s="36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8.600000000000001" thickTop="1" thickBot="1" x14ac:dyDescent="0.3">
      <c r="A55" s="27"/>
      <c r="B55" s="27"/>
      <c r="C55" s="27"/>
      <c r="D55" s="92" t="s">
        <v>175</v>
      </c>
      <c r="E55" s="92"/>
      <c r="F55" s="92"/>
      <c r="H55" s="37"/>
      <c r="I55" s="27"/>
      <c r="J55" s="27"/>
      <c r="K55" s="27"/>
      <c r="L55" s="27"/>
      <c r="M55" s="27"/>
      <c r="N55" s="27"/>
      <c r="O55" s="27"/>
      <c r="P55" s="27"/>
    </row>
    <row r="56" spans="1:16" ht="14.4" thickTop="1" x14ac:dyDescent="0.25">
      <c r="A56" s="27"/>
      <c r="B56" s="27"/>
      <c r="C56" s="27"/>
      <c r="D56" s="27"/>
      <c r="E56" s="27"/>
      <c r="F56" s="42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7"/>
      <c r="B57" s="27"/>
      <c r="C57" s="27"/>
      <c r="D57" s="27"/>
      <c r="E57" s="27"/>
      <c r="F57" s="27"/>
      <c r="G57" s="62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62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62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62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7"/>
      <c r="B61" s="27"/>
      <c r="C61" s="27"/>
      <c r="D61" s="27"/>
      <c r="E61" s="27"/>
      <c r="F61" s="27"/>
      <c r="G61" s="62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7"/>
      <c r="B62" s="27"/>
      <c r="C62" s="27"/>
      <c r="D62" s="27"/>
      <c r="E62" s="27"/>
      <c r="F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7"/>
      <c r="B63" s="27"/>
      <c r="C63" s="27"/>
      <c r="D63" s="27"/>
      <c r="E63" s="27"/>
      <c r="F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25">
      <c r="A64" s="27"/>
      <c r="B64" s="27"/>
      <c r="C64" s="27"/>
      <c r="D64" s="27"/>
      <c r="E64" s="27"/>
      <c r="F64" s="27"/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7"/>
      <c r="B65" s="27"/>
      <c r="C65" s="27"/>
      <c r="D65" s="27"/>
      <c r="E65" s="27"/>
      <c r="F65" s="27"/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H125" s="27"/>
      <c r="I125" s="27"/>
      <c r="J125" s="27"/>
      <c r="K125" s="27"/>
      <c r="L125" s="27"/>
      <c r="M125" s="27"/>
      <c r="N125" s="27"/>
      <c r="O125" s="27"/>
    </row>
    <row r="126" spans="1:15" ht="62.25" customHeight="1" x14ac:dyDescent="0.25">
      <c r="A126" s="27"/>
      <c r="B126" s="27"/>
      <c r="C126" s="27"/>
      <c r="D126" s="87" t="s">
        <v>180</v>
      </c>
      <c r="E126" s="87"/>
      <c r="F126" s="87"/>
      <c r="H126" s="27"/>
      <c r="I126" s="27"/>
      <c r="J126" s="27"/>
      <c r="K126" s="27"/>
      <c r="L126" s="27"/>
      <c r="M126" s="27"/>
      <c r="N126" s="27"/>
      <c r="O126" s="27"/>
    </row>
    <row r="127" spans="1:15" x14ac:dyDescent="0.25">
      <c r="A127" s="27"/>
      <c r="B127" s="27"/>
      <c r="C127" s="27"/>
      <c r="D127" s="27"/>
      <c r="E127" s="27"/>
      <c r="F127" s="2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H132" s="27"/>
      <c r="I132" s="27"/>
      <c r="J132" s="27"/>
      <c r="K132" s="27"/>
      <c r="L132" s="27"/>
      <c r="M132" s="27"/>
      <c r="N132" s="27"/>
      <c r="O132" s="27"/>
    </row>
    <row r="133" spans="1:15" hidden="1" x14ac:dyDescent="0.25">
      <c r="A133" s="27"/>
      <c r="B133" s="27"/>
      <c r="C133" s="27"/>
      <c r="D133" s="27"/>
      <c r="E133" s="27"/>
      <c r="F133" s="27"/>
      <c r="H133" s="27"/>
      <c r="I133" s="27"/>
      <c r="J133" s="27"/>
      <c r="K133" s="27"/>
      <c r="L133" s="27"/>
      <c r="M133" s="27"/>
      <c r="N133" s="27"/>
      <c r="O133" s="27"/>
    </row>
    <row r="134" spans="1:15" hidden="1" x14ac:dyDescent="0.25">
      <c r="A134" s="27"/>
      <c r="B134" s="27"/>
      <c r="C134" s="27"/>
      <c r="D134" s="27"/>
      <c r="E134" s="27"/>
      <c r="F134" s="27"/>
      <c r="H134" s="27"/>
      <c r="I134" s="27"/>
      <c r="J134" s="27"/>
      <c r="K134" s="27"/>
      <c r="L134" s="27"/>
      <c r="M134" s="27"/>
      <c r="N134" s="27"/>
      <c r="O134" s="27"/>
    </row>
    <row r="135" spans="1:15" hidden="1" x14ac:dyDescent="0.25">
      <c r="A135" s="27"/>
      <c r="B135" s="27"/>
      <c r="C135" s="27"/>
      <c r="D135" s="27"/>
      <c r="E135" s="27"/>
      <c r="F135" s="27"/>
      <c r="H135" s="27"/>
      <c r="I135" s="27"/>
      <c r="J135" s="27"/>
      <c r="K135" s="27"/>
      <c r="L135" s="27"/>
      <c r="M135" s="27"/>
      <c r="N135" s="27"/>
      <c r="O135" s="27"/>
    </row>
    <row r="136" spans="1:15" hidden="1" x14ac:dyDescent="0.25">
      <c r="A136" s="27"/>
      <c r="B136" s="27"/>
      <c r="C136" s="27"/>
      <c r="D136" s="27"/>
      <c r="E136" s="27"/>
      <c r="F136" s="27"/>
      <c r="H136" s="27"/>
      <c r="I136" s="27"/>
      <c r="J136" s="27"/>
      <c r="K136" s="27"/>
      <c r="L136" s="27"/>
      <c r="M136" s="27"/>
      <c r="N136" s="27"/>
      <c r="O136" s="27"/>
    </row>
    <row r="137" spans="1:15" hidden="1" x14ac:dyDescent="0.25">
      <c r="H137" s="27"/>
      <c r="I137" s="27"/>
      <c r="J137" s="27"/>
      <c r="K137" s="27"/>
      <c r="L137" s="27"/>
      <c r="M137" s="27"/>
      <c r="N137" s="27"/>
      <c r="O137" s="27"/>
    </row>
    <row r="138" spans="1:15" hidden="1" x14ac:dyDescent="0.25">
      <c r="A138" s="27"/>
      <c r="B138" s="27"/>
      <c r="C138" s="27"/>
      <c r="D138" s="27"/>
      <c r="E138" s="27"/>
      <c r="F138" s="27"/>
      <c r="H138" s="27"/>
      <c r="I138" s="27"/>
      <c r="J138" s="27"/>
      <c r="K138" s="27"/>
      <c r="L138" s="27"/>
      <c r="M138" s="27"/>
      <c r="N138" s="27"/>
      <c r="O138" s="27"/>
    </row>
    <row r="139" spans="1:15" hidden="1" x14ac:dyDescent="0.25">
      <c r="H139" s="27"/>
      <c r="I139" s="27"/>
      <c r="J139" s="27"/>
      <c r="K139" s="27"/>
      <c r="L139" s="27"/>
      <c r="M139" s="27"/>
      <c r="N139" s="27"/>
      <c r="O139" s="27"/>
    </row>
  </sheetData>
  <sheetProtection algorithmName="SHA-512" hashValue="CGxY3ab+FXT5mGtPJH1EyZTXT1Fu71/ArHLA9mmVNlz6tNgyrV4JodCd1iatA/rLsETI0uAXRrfXjTD8qii2iw==" saltValue="GKohKRMfA3qW4i1e5Rlb2g==" spinCount="100000" sheet="1" selectLockedCells="1"/>
  <mergeCells count="11">
    <mergeCell ref="D126:F126"/>
    <mergeCell ref="D15:E15"/>
    <mergeCell ref="D17:E17"/>
    <mergeCell ref="D52:F52"/>
    <mergeCell ref="D55:F55"/>
    <mergeCell ref="D13:E13"/>
    <mergeCell ref="D7:F7"/>
    <mergeCell ref="D8:F8"/>
    <mergeCell ref="D9:F9"/>
    <mergeCell ref="D10:F10"/>
    <mergeCell ref="D11:E11"/>
  </mergeCells>
  <dataValidations count="3">
    <dataValidation type="list" allowBlank="1" showInputMessage="1" showErrorMessage="1" errorTitle="nur X oder leer möglich" error="nur X oder leer möglich" sqref="E12" xr:uid="{E9E208BD-00C5-4566-ABF6-A0EFFF300C4C}">
      <formula1>$L$12:$L$13</formula1>
    </dataValidation>
    <dataValidation type="list" allowBlank="1" showInputMessage="1" showErrorMessage="1" sqref="E14" xr:uid="{83978F5B-E095-4410-A8CB-80B358CE94AC}">
      <formula1>$M$11:$M$23</formula1>
    </dataValidation>
    <dataValidation type="list" allowBlank="1" showInputMessage="1" showErrorMessage="1" sqref="E16" xr:uid="{9F8F054D-CCFA-4D24-B585-E39E8464BF4E}">
      <formula1>N11:N23</formula1>
    </dataValidation>
  </dataValidations>
  <hyperlinks>
    <hyperlink ref="D126:F126" r:id="rId1" display="Informationen zum Download auf der Website der Stadt Göttingen" xr:uid="{29B55EB3-B1AF-4835-ADDB-8F69BD200A7C}"/>
  </hyperlinks>
  <pageMargins left="0.7" right="0.7" top="0.78740157499999996" bottom="0.78740157499999996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7EF7-1D77-431B-813C-C4C8670FD672}">
  <dimension ref="A1:P140"/>
  <sheetViews>
    <sheetView topLeftCell="B1" workbookViewId="0">
      <selection activeCell="E12" sqref="E12"/>
    </sheetView>
  </sheetViews>
  <sheetFormatPr baseColWidth="10" defaultColWidth="0" defaultRowHeight="13.8" zeroHeight="1" x14ac:dyDescent="0.25"/>
  <cols>
    <col min="1" max="1" width="11.5546875" style="1" hidden="1" customWidth="1"/>
    <col min="2" max="2" width="2.6640625" style="1" customWidth="1"/>
    <col min="3" max="3" width="2.88671875" style="1" customWidth="1"/>
    <col min="4" max="4" width="100.109375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4" width="11.5546875" style="1" hidden="1" customWidth="1"/>
    <col min="15" max="16" width="0" style="1" hidden="1" customWidth="1"/>
    <col min="17" max="16384" width="11.5546875" style="1" hidden="1"/>
  </cols>
  <sheetData>
    <row r="1" spans="1:16" ht="14.4" thickBot="1" x14ac:dyDescent="0.3">
      <c r="A1" s="27"/>
      <c r="B1" s="27"/>
      <c r="C1" s="27"/>
      <c r="D1" s="27"/>
      <c r="E1" s="27"/>
      <c r="F1" s="27"/>
      <c r="G1" s="62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32"/>
      <c r="H2" s="27"/>
      <c r="I2" s="27"/>
      <c r="J2" s="27"/>
      <c r="K2" s="27"/>
      <c r="L2" s="27"/>
      <c r="M2" s="27"/>
      <c r="N2" s="27"/>
      <c r="O2" s="27"/>
      <c r="P2" s="27"/>
    </row>
    <row r="3" spans="1:16" ht="22.8" x14ac:dyDescent="0.4">
      <c r="A3" s="27"/>
      <c r="B3" s="27"/>
      <c r="C3" s="27"/>
      <c r="D3" s="66" t="s">
        <v>51</v>
      </c>
      <c r="E3" s="67"/>
      <c r="F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/>
      <c r="B5" s="27"/>
      <c r="C5" s="27"/>
      <c r="D5" s="27"/>
      <c r="E5" s="27"/>
      <c r="F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/>
      <c r="B6" s="27"/>
      <c r="C6" s="27"/>
      <c r="D6" s="27"/>
      <c r="E6" s="27"/>
      <c r="F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3.4" thickBot="1" x14ac:dyDescent="0.45">
      <c r="A7" s="27"/>
      <c r="B7" s="27"/>
      <c r="C7" s="27"/>
      <c r="D7" s="94" t="s">
        <v>56</v>
      </c>
      <c r="E7" s="94"/>
      <c r="F7" s="94"/>
      <c r="H7" s="27"/>
      <c r="I7" s="27"/>
      <c r="J7" s="27"/>
      <c r="K7" s="27"/>
      <c r="L7" s="27"/>
      <c r="M7" s="27"/>
      <c r="N7" s="27"/>
      <c r="O7" s="27"/>
      <c r="P7" s="27"/>
    </row>
    <row r="8" spans="1:16" ht="15.75" customHeight="1" thickTop="1" x14ac:dyDescent="0.25">
      <c r="A8" s="31"/>
      <c r="B8" s="31"/>
      <c r="C8" s="27"/>
      <c r="D8" s="98" t="s">
        <v>209</v>
      </c>
      <c r="E8" s="98"/>
      <c r="F8" s="98"/>
      <c r="H8" s="31"/>
      <c r="I8" s="31"/>
      <c r="J8" s="31"/>
      <c r="K8" s="31"/>
      <c r="L8" s="31"/>
      <c r="M8" s="31"/>
      <c r="N8" s="31"/>
      <c r="O8" s="31"/>
      <c r="P8" s="31"/>
    </row>
    <row r="9" spans="1:16" ht="14.4" thickBot="1" x14ac:dyDescent="0.3">
      <c r="A9" s="31"/>
      <c r="B9" s="31"/>
      <c r="C9" s="27"/>
      <c r="D9" s="99"/>
      <c r="E9" s="99"/>
      <c r="F9" s="99"/>
      <c r="H9" s="31"/>
      <c r="I9" s="31"/>
      <c r="J9" s="31"/>
      <c r="K9" s="31"/>
      <c r="L9" s="31"/>
      <c r="M9" s="31"/>
      <c r="N9" s="31"/>
      <c r="O9" s="31"/>
      <c r="P9" s="31"/>
    </row>
    <row r="10" spans="1:16" ht="33" customHeight="1" thickTop="1" thickBot="1" x14ac:dyDescent="0.3">
      <c r="A10" s="31"/>
      <c r="B10" s="31"/>
      <c r="C10" s="27"/>
      <c r="D10" s="100" t="s">
        <v>61</v>
      </c>
      <c r="E10" s="96"/>
      <c r="F10" s="97"/>
      <c r="G10" s="7" t="s">
        <v>20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  <c r="J11" s="31"/>
      <c r="K11" s="31"/>
      <c r="L11" s="31"/>
      <c r="M11" s="31">
        <v>0</v>
      </c>
      <c r="N11" s="31">
        <v>0</v>
      </c>
      <c r="O11" s="31"/>
      <c r="P11" s="31"/>
    </row>
    <row r="12" spans="1:16" ht="24" thickTop="1" thickBot="1" x14ac:dyDescent="0.3">
      <c r="A12" s="31"/>
      <c r="B12" s="31"/>
      <c r="C12" s="27"/>
      <c r="D12" s="11" t="s">
        <v>66</v>
      </c>
      <c r="E12" s="24" t="s">
        <v>217</v>
      </c>
      <c r="F12" s="43" t="s">
        <v>72</v>
      </c>
      <c r="G12" s="7" t="s">
        <v>23</v>
      </c>
      <c r="H12" s="31"/>
      <c r="I12" s="31"/>
      <c r="J12" s="31"/>
      <c r="K12" s="31"/>
      <c r="L12" s="31" t="s">
        <v>218</v>
      </c>
      <c r="M12" s="31">
        <v>1</v>
      </c>
      <c r="N12" s="31">
        <v>1</v>
      </c>
      <c r="O12" s="31"/>
      <c r="P12" s="31"/>
    </row>
    <row r="13" spans="1:16" ht="15" thickTop="1" thickBot="1" x14ac:dyDescent="0.3">
      <c r="A13" s="31"/>
      <c r="B13" s="31"/>
      <c r="C13" s="27"/>
      <c r="D13" s="88"/>
      <c r="E13" s="88"/>
      <c r="F13" s="38"/>
      <c r="H13" s="31"/>
      <c r="I13" s="31"/>
      <c r="J13" s="31"/>
      <c r="K13" s="31"/>
      <c r="L13" s="31" t="s">
        <v>217</v>
      </c>
      <c r="M13" s="31">
        <v>2</v>
      </c>
      <c r="N13" s="31">
        <v>2</v>
      </c>
      <c r="O13" s="31"/>
      <c r="P13" s="31"/>
    </row>
    <row r="14" spans="1:16" ht="24" thickTop="1" thickBot="1" x14ac:dyDescent="0.3">
      <c r="A14" s="31"/>
      <c r="B14" s="31"/>
      <c r="C14" s="27"/>
      <c r="D14" s="1" t="s">
        <v>77</v>
      </c>
      <c r="E14" s="25">
        <v>0</v>
      </c>
      <c r="F14" s="33" t="s">
        <v>72</v>
      </c>
      <c r="G14" s="7" t="s">
        <v>16</v>
      </c>
      <c r="H14" s="31"/>
      <c r="I14" s="31"/>
      <c r="J14" s="31"/>
      <c r="K14" s="31"/>
      <c r="L14" s="31"/>
      <c r="M14" s="31">
        <v>3</v>
      </c>
      <c r="N14" s="31">
        <v>3</v>
      </c>
      <c r="O14" s="31"/>
      <c r="P14" s="31"/>
    </row>
    <row r="15" spans="1:16" ht="15" thickTop="1" thickBot="1" x14ac:dyDescent="0.3">
      <c r="A15" s="31"/>
      <c r="B15" s="31"/>
      <c r="C15" s="27"/>
      <c r="D15" s="88"/>
      <c r="E15" s="88"/>
      <c r="F15" s="38"/>
      <c r="H15" s="31"/>
      <c r="I15" s="31"/>
      <c r="J15" s="31"/>
      <c r="K15" s="31"/>
      <c r="L15" s="31"/>
      <c r="M15" s="31">
        <v>4</v>
      </c>
      <c r="N15" s="31">
        <v>4</v>
      </c>
      <c r="O15" s="31"/>
      <c r="P15" s="31"/>
    </row>
    <row r="16" spans="1:16" ht="24" thickTop="1" thickBot="1" x14ac:dyDescent="0.3">
      <c r="A16" s="31"/>
      <c r="B16" s="31"/>
      <c r="C16" s="27"/>
      <c r="D16" s="1" t="s">
        <v>82</v>
      </c>
      <c r="E16" s="24">
        <v>0</v>
      </c>
      <c r="F16" s="33" t="s">
        <v>72</v>
      </c>
      <c r="G16" s="7" t="s">
        <v>22</v>
      </c>
      <c r="H16" s="31"/>
      <c r="I16" s="31"/>
      <c r="J16" s="31"/>
      <c r="K16" s="31"/>
      <c r="L16" s="31"/>
      <c r="M16" s="31">
        <v>5</v>
      </c>
      <c r="N16" s="31">
        <v>5</v>
      </c>
      <c r="O16" s="31"/>
      <c r="P16" s="31"/>
    </row>
    <row r="17" spans="1:16" ht="14.4" thickTop="1" x14ac:dyDescent="0.25">
      <c r="A17" s="31"/>
      <c r="B17" s="31"/>
      <c r="C17" s="27"/>
      <c r="D17" s="88"/>
      <c r="E17" s="88"/>
      <c r="F17" s="27"/>
      <c r="H17" s="31"/>
      <c r="I17" s="31"/>
      <c r="J17" s="31"/>
      <c r="K17" s="31"/>
      <c r="L17" s="31"/>
      <c r="M17" s="31">
        <v>6</v>
      </c>
      <c r="N17" s="31">
        <v>6</v>
      </c>
      <c r="O17" s="31"/>
      <c r="P17" s="31"/>
    </row>
    <row r="18" spans="1:16" ht="15.6" x14ac:dyDescent="0.3">
      <c r="A18" s="31"/>
      <c r="B18" s="31"/>
      <c r="C18" s="27"/>
      <c r="D18" s="50" t="s">
        <v>86</v>
      </c>
      <c r="E18" s="60"/>
      <c r="F18" s="60"/>
      <c r="G18" s="7" t="s">
        <v>21</v>
      </c>
      <c r="H18" s="31"/>
      <c r="I18" s="31"/>
      <c r="J18" s="31"/>
      <c r="K18" s="31"/>
      <c r="L18" s="31"/>
      <c r="M18" s="31">
        <v>7</v>
      </c>
      <c r="N18" s="31">
        <v>7</v>
      </c>
      <c r="O18" s="31"/>
      <c r="P18" s="31"/>
    </row>
    <row r="19" spans="1:16" ht="22.5" customHeight="1" thickBot="1" x14ac:dyDescent="0.3">
      <c r="A19" s="31"/>
      <c r="B19" s="31"/>
      <c r="C19" s="27"/>
      <c r="D19" s="59"/>
      <c r="E19" s="58" t="s">
        <v>143</v>
      </c>
      <c r="F19" s="61" t="s">
        <v>144</v>
      </c>
      <c r="H19" s="31"/>
      <c r="I19" s="31"/>
      <c r="J19" s="31"/>
      <c r="K19" s="31"/>
      <c r="L19" s="31"/>
      <c r="M19" s="31">
        <v>8</v>
      </c>
      <c r="N19" s="31">
        <v>8</v>
      </c>
      <c r="O19" s="31"/>
      <c r="P19" s="31"/>
    </row>
    <row r="20" spans="1:16" ht="14.4" thickTop="1" x14ac:dyDescent="0.25">
      <c r="A20" s="31"/>
      <c r="B20" s="31"/>
      <c r="C20" s="27"/>
      <c r="D20" s="56" t="s">
        <v>132</v>
      </c>
      <c r="E20" s="51"/>
      <c r="F20" s="48"/>
      <c r="H20" s="31"/>
      <c r="I20" s="31"/>
      <c r="J20" s="31"/>
      <c r="K20" s="31"/>
      <c r="L20" s="31"/>
      <c r="M20" s="31">
        <v>9</v>
      </c>
      <c r="N20" s="31">
        <v>9</v>
      </c>
      <c r="O20" s="31"/>
      <c r="P20" s="31"/>
    </row>
    <row r="21" spans="1:16" x14ac:dyDescent="0.25">
      <c r="A21" s="31"/>
      <c r="B21" s="31"/>
      <c r="C21" s="27"/>
      <c r="D21" s="57" t="s">
        <v>133</v>
      </c>
      <c r="E21" s="52"/>
      <c r="F21" s="46"/>
      <c r="H21" s="31"/>
      <c r="I21" s="31"/>
      <c r="J21" s="31"/>
      <c r="K21" s="31"/>
      <c r="L21" s="31"/>
      <c r="M21" s="31">
        <v>10</v>
      </c>
      <c r="N21" s="31">
        <v>10</v>
      </c>
      <c r="O21" s="31"/>
      <c r="P21" s="31"/>
    </row>
    <row r="22" spans="1:16" x14ac:dyDescent="0.25">
      <c r="A22" s="31"/>
      <c r="B22" s="31"/>
      <c r="C22" s="27"/>
      <c r="D22" s="56" t="s">
        <v>134</v>
      </c>
      <c r="E22" s="52"/>
      <c r="F22" s="46"/>
      <c r="H22" s="31"/>
      <c r="I22" s="31"/>
      <c r="J22" s="31"/>
      <c r="K22" s="31"/>
      <c r="L22" s="31"/>
      <c r="M22" s="31">
        <v>11</v>
      </c>
      <c r="N22" s="31">
        <v>11</v>
      </c>
      <c r="O22" s="31"/>
      <c r="P22" s="31"/>
    </row>
    <row r="23" spans="1:16" x14ac:dyDescent="0.25">
      <c r="A23" s="31"/>
      <c r="B23" s="31"/>
      <c r="C23" s="27"/>
      <c r="D23" s="56" t="s">
        <v>135</v>
      </c>
      <c r="E23" s="52"/>
      <c r="F23" s="46"/>
      <c r="H23" s="31"/>
      <c r="I23" s="31"/>
      <c r="J23" s="31"/>
      <c r="K23" s="31"/>
      <c r="L23" s="31"/>
      <c r="M23" s="31">
        <v>12</v>
      </c>
      <c r="N23" s="31">
        <v>12</v>
      </c>
      <c r="O23" s="31"/>
      <c r="P23" s="31"/>
    </row>
    <row r="24" spans="1:16" x14ac:dyDescent="0.25">
      <c r="A24" s="31"/>
      <c r="B24" s="31"/>
      <c r="C24" s="27"/>
      <c r="D24" s="56" t="s">
        <v>136</v>
      </c>
      <c r="E24" s="52"/>
      <c r="F24" s="46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5">
      <c r="A25" s="31"/>
      <c r="B25" s="31"/>
      <c r="C25" s="27"/>
      <c r="D25" s="56" t="s">
        <v>137</v>
      </c>
      <c r="E25" s="52"/>
      <c r="F25" s="46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5">
      <c r="A26" s="31"/>
      <c r="B26" s="31"/>
      <c r="C26" s="27"/>
      <c r="D26" s="56" t="s">
        <v>138</v>
      </c>
      <c r="E26" s="52"/>
      <c r="F26" s="46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31"/>
      <c r="B27" s="31"/>
      <c r="C27" s="27"/>
      <c r="D27" s="56" t="s">
        <v>139</v>
      </c>
      <c r="E27" s="52"/>
      <c r="F27" s="46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25">
      <c r="A28" s="31"/>
      <c r="B28" s="31"/>
      <c r="C28" s="27"/>
      <c r="D28" s="56" t="s">
        <v>140</v>
      </c>
      <c r="E28" s="52"/>
      <c r="F28" s="46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5">
      <c r="A29" s="31"/>
      <c r="B29" s="31"/>
      <c r="C29" s="27"/>
      <c r="D29" s="56" t="s">
        <v>141</v>
      </c>
      <c r="E29" s="52"/>
      <c r="F29" s="46"/>
      <c r="H29" s="45"/>
      <c r="I29" s="31"/>
      <c r="J29" s="31"/>
      <c r="K29" s="31"/>
      <c r="L29" s="31"/>
      <c r="M29" s="31"/>
      <c r="N29" s="31"/>
      <c r="O29" s="31"/>
      <c r="P29" s="31"/>
    </row>
    <row r="30" spans="1:16" ht="14.4" thickBot="1" x14ac:dyDescent="0.3">
      <c r="A30" s="31"/>
      <c r="B30" s="31"/>
      <c r="C30" s="27"/>
      <c r="D30" s="56" t="s">
        <v>142</v>
      </c>
      <c r="E30" s="53"/>
      <c r="F30" s="47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4.4" thickTop="1" x14ac:dyDescent="0.25">
      <c r="A31" s="31"/>
      <c r="B31" s="31"/>
      <c r="C31" s="27"/>
      <c r="D31" s="77"/>
      <c r="E31" s="78"/>
      <c r="F31" s="78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27"/>
      <c r="D32" s="77" t="s">
        <v>198</v>
      </c>
      <c r="E32" s="84">
        <f>SUM(E20:F30)</f>
        <v>0</v>
      </c>
      <c r="F32" s="78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27"/>
      <c r="D33" s="28"/>
      <c r="E33" s="29"/>
      <c r="F33" s="29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5.6" x14ac:dyDescent="0.25">
      <c r="A34" s="31"/>
      <c r="B34" s="31"/>
      <c r="C34" s="27"/>
      <c r="D34" s="54" t="s">
        <v>163</v>
      </c>
      <c r="E34" s="27"/>
      <c r="F34" s="27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2" thickBot="1" x14ac:dyDescent="0.3">
      <c r="A35" s="31"/>
      <c r="B35" s="31"/>
      <c r="C35" s="27"/>
      <c r="D35" s="27"/>
      <c r="E35" s="61" t="s">
        <v>143</v>
      </c>
      <c r="F35" s="61" t="s">
        <v>144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5" thickTop="1" thickBot="1" x14ac:dyDescent="0.3">
      <c r="A36" s="31"/>
      <c r="B36" s="31"/>
      <c r="C36" s="27"/>
      <c r="D36" s="39" t="s">
        <v>164</v>
      </c>
      <c r="E36" s="55"/>
      <c r="F36" s="55"/>
      <c r="G36" s="7" t="s">
        <v>19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thickTop="1" thickBot="1" x14ac:dyDescent="0.3">
      <c r="A37" s="27"/>
      <c r="B37" s="27"/>
      <c r="C37" s="27"/>
      <c r="D37" s="11" t="s">
        <v>165</v>
      </c>
      <c r="E37" s="23"/>
      <c r="F37" s="23"/>
      <c r="G37" s="7" t="s">
        <v>19</v>
      </c>
      <c r="H37" s="27"/>
      <c r="I37" s="27"/>
      <c r="J37" s="27"/>
      <c r="K37" s="27"/>
      <c r="L37" s="27"/>
      <c r="M37" s="31"/>
      <c r="N37" s="27"/>
      <c r="O37" s="27"/>
      <c r="P37" s="27"/>
    </row>
    <row r="38" spans="1:16" ht="15" thickTop="1" thickBot="1" x14ac:dyDescent="0.3">
      <c r="A38" s="27"/>
      <c r="B38" s="27"/>
      <c r="C38" s="27"/>
      <c r="D38" s="70" t="s">
        <v>166</v>
      </c>
      <c r="E38" s="71"/>
      <c r="F38" s="71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4.4" thickTop="1" x14ac:dyDescent="0.25">
      <c r="A39" s="27"/>
      <c r="B39" s="27"/>
      <c r="C39" s="27"/>
      <c r="D39" s="86" t="s">
        <v>201</v>
      </c>
      <c r="E39" s="27"/>
      <c r="F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idden="1" x14ac:dyDescent="0.25">
      <c r="A40" s="27"/>
      <c r="B40" s="27"/>
      <c r="C40" s="27"/>
      <c r="D40" s="49" t="s">
        <v>30</v>
      </c>
      <c r="E40" s="68" t="str">
        <f>IF(E20&amp;E22&amp;E23&amp;E24="","0,00 €",((E20+E22+E23+E24)-1230-E37)/100*70)</f>
        <v>0,00 €</v>
      </c>
      <c r="F40" s="27"/>
      <c r="G40" s="7" t="s">
        <v>31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idden="1" x14ac:dyDescent="0.25">
      <c r="A41" s="27"/>
      <c r="B41" s="27"/>
      <c r="C41" s="27"/>
      <c r="D41" s="49" t="s">
        <v>32</v>
      </c>
      <c r="E41" s="68" t="str">
        <f>IF(F20&amp;F22&amp;F23&amp;F24="","0,00 €",((F20+F22+F23+F24)-1230-F37)/100*70)</f>
        <v>0,00 €</v>
      </c>
      <c r="F41" s="27"/>
      <c r="G41" s="7" t="s">
        <v>31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idden="1" x14ac:dyDescent="0.25">
      <c r="A42" s="27"/>
      <c r="B42" s="27"/>
      <c r="C42" s="27"/>
      <c r="D42" s="49" t="s">
        <v>33</v>
      </c>
      <c r="E42" s="68" t="str">
        <f>IF(E21="","0,00 €",((E21)-1230)/100*75)</f>
        <v>0,00 €</v>
      </c>
      <c r="F42" s="27"/>
      <c r="G42" s="7" t="s">
        <v>31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idden="1" x14ac:dyDescent="0.25">
      <c r="A43" s="27"/>
      <c r="B43" s="27"/>
      <c r="C43" s="27"/>
      <c r="D43" s="49" t="s">
        <v>34</v>
      </c>
      <c r="E43" s="68" t="str">
        <f>IF(F21="","0,00 €",((F21)-1230)/100*75)</f>
        <v>0,00 €</v>
      </c>
      <c r="F43" s="27"/>
      <c r="G43" s="7" t="s">
        <v>31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idden="1" x14ac:dyDescent="0.25">
      <c r="A44" s="27"/>
      <c r="B44" s="27"/>
      <c r="C44" s="27"/>
      <c r="D44" s="49" t="s">
        <v>27</v>
      </c>
      <c r="E44" s="8">
        <f>(E25+F25+E26+F26+E27+F27+E28+F28+E29+F29+E30+F30)</f>
        <v>0</v>
      </c>
      <c r="F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idden="1" x14ac:dyDescent="0.25">
      <c r="A45" s="27"/>
      <c r="B45" s="27"/>
      <c r="C45" s="27"/>
      <c r="D45" s="49" t="s">
        <v>29</v>
      </c>
      <c r="E45" s="8">
        <f>E14*deutsch!F43</f>
        <v>0</v>
      </c>
      <c r="F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idden="1" x14ac:dyDescent="0.25">
      <c r="A46" s="27"/>
      <c r="B46" s="27"/>
      <c r="C46" s="27"/>
      <c r="D46" s="49" t="s">
        <v>28</v>
      </c>
      <c r="E46" s="8">
        <f>((E14-E16)*deutsch!F45)+(E16*deutsch!F46)</f>
        <v>0</v>
      </c>
      <c r="F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hidden="1" x14ac:dyDescent="0.25">
      <c r="A47" s="27"/>
      <c r="B47" s="27"/>
      <c r="C47" s="27"/>
      <c r="D47" s="49" t="s">
        <v>25</v>
      </c>
      <c r="E47" s="8">
        <f>E36+E38+F36+F38</f>
        <v>0</v>
      </c>
      <c r="F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idden="1" x14ac:dyDescent="0.25">
      <c r="A48" s="27"/>
      <c r="B48" s="27"/>
      <c r="C48" s="27"/>
      <c r="D48" s="49" t="s">
        <v>26</v>
      </c>
      <c r="E48" s="8">
        <f>($E$40+$E$41+$E$43+$E$42+$E$44+$E$45-$E$46-$E$47)</f>
        <v>0</v>
      </c>
      <c r="F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4.4" thickBot="1" x14ac:dyDescent="0.3">
      <c r="A49" s="27"/>
      <c r="B49" s="27"/>
      <c r="C49" s="27"/>
      <c r="D49" s="41"/>
      <c r="E49" s="30"/>
      <c r="F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4.4" thickBot="1" x14ac:dyDescent="0.3">
      <c r="A50" s="27"/>
      <c r="B50" s="27"/>
      <c r="C50" s="27"/>
      <c r="D50" s="3" t="s">
        <v>167</v>
      </c>
      <c r="E50" s="26" t="str">
        <f>IF((AND($E$48&gt;62300,$E$12="لا")),"7",IF((AND($E$48&gt;62300,$E$12="لا")),"6",IF((AND($E$48&gt;56200,$E$12="لا")),"5",IF((AND($E$48&gt;50000,$E$12="لا")),"4",IF((AND($E$48&gt;43700,$E$12="لا")),"3",IF((AND($E$48&lt;=37500,$E$48&gt;0,$E$12="لا")),"2",IF($E$12="نعم","1","لم يتم إدخال أي قيمة")))))))</f>
        <v>لم يتم إدخال أي قيمة</v>
      </c>
      <c r="F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5" thickBot="1" x14ac:dyDescent="0.35">
      <c r="A51" s="27"/>
      <c r="B51" s="27"/>
      <c r="C51" s="27"/>
      <c r="D51" s="44"/>
      <c r="E51" s="35"/>
      <c r="F51" s="44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.600000000000001" thickTop="1" thickBot="1" x14ac:dyDescent="0.3">
      <c r="A52" s="27"/>
      <c r="B52" s="27"/>
      <c r="C52" s="64"/>
      <c r="D52" s="89" t="s">
        <v>172</v>
      </c>
      <c r="E52" s="90"/>
      <c r="F52" s="91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5" thickTop="1" x14ac:dyDescent="0.3">
      <c r="A53" s="27"/>
      <c r="B53" s="27"/>
      <c r="C53" s="27"/>
      <c r="D53" s="34"/>
      <c r="E53" s="34"/>
      <c r="F53" s="34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33" customHeight="1" thickBot="1" x14ac:dyDescent="0.35">
      <c r="A54" s="27"/>
      <c r="B54" s="27"/>
      <c r="C54" s="27"/>
      <c r="D54" s="36"/>
      <c r="E54" s="36"/>
      <c r="F54" s="36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8.600000000000001" thickTop="1" thickBot="1" x14ac:dyDescent="0.3">
      <c r="A55" s="27"/>
      <c r="B55" s="27"/>
      <c r="C55" s="27"/>
      <c r="D55" s="92" t="s">
        <v>177</v>
      </c>
      <c r="E55" s="92"/>
      <c r="F55" s="92"/>
      <c r="H55" s="37"/>
      <c r="I55" s="27"/>
      <c r="J55" s="27"/>
      <c r="K55" s="27"/>
      <c r="L55" s="27"/>
      <c r="M55" s="27"/>
      <c r="N55" s="27"/>
      <c r="O55" s="27"/>
      <c r="P55" s="27"/>
    </row>
    <row r="56" spans="1:16" ht="14.4" thickTop="1" x14ac:dyDescent="0.25">
      <c r="A56" s="27"/>
      <c r="B56" s="27"/>
      <c r="C56" s="27"/>
      <c r="D56" s="27"/>
      <c r="E56" s="27"/>
      <c r="F56" s="42"/>
      <c r="H56" s="27"/>
      <c r="I56" s="27"/>
      <c r="J56" s="27"/>
      <c r="K56" s="27"/>
      <c r="L56" s="27"/>
      <c r="M56" s="27"/>
      <c r="N56" s="27"/>
      <c r="O56" s="27"/>
      <c r="P56" s="27"/>
    </row>
    <row r="57" spans="1:16" ht="7.5" customHeight="1" x14ac:dyDescent="0.25">
      <c r="A57" s="27"/>
      <c r="B57" s="27"/>
      <c r="C57" s="27"/>
      <c r="D57" s="27"/>
      <c r="E57" s="63"/>
      <c r="F57" s="27"/>
      <c r="G57" s="62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62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62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62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7"/>
      <c r="B61" s="27"/>
      <c r="C61" s="27"/>
      <c r="D61" s="27"/>
      <c r="E61" s="27"/>
      <c r="F61" s="27"/>
      <c r="G61" s="62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7"/>
      <c r="B62" s="27"/>
      <c r="C62" s="27"/>
      <c r="D62" s="27"/>
      <c r="E62" s="27"/>
      <c r="F62" s="27"/>
      <c r="G62" s="62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7"/>
      <c r="B63" s="27"/>
      <c r="C63" s="27"/>
      <c r="D63" s="27"/>
      <c r="E63" s="27"/>
      <c r="F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25">
      <c r="A64" s="27"/>
      <c r="B64" s="27"/>
      <c r="C64" s="27"/>
      <c r="D64" s="27"/>
      <c r="E64" s="27"/>
      <c r="F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5" x14ac:dyDescent="0.25">
      <c r="A65" s="27"/>
      <c r="B65" s="27"/>
      <c r="C65" s="27"/>
      <c r="D65" s="27"/>
      <c r="E65" s="27"/>
      <c r="F65" s="27"/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H125" s="27"/>
      <c r="I125" s="27"/>
      <c r="J125" s="27"/>
      <c r="K125" s="27"/>
      <c r="L125" s="27"/>
      <c r="M125" s="27"/>
      <c r="N125" s="27"/>
      <c r="O125" s="27"/>
    </row>
    <row r="126" spans="1:15" x14ac:dyDescent="0.25">
      <c r="A126" s="27"/>
      <c r="B126" s="27"/>
      <c r="C126" s="27"/>
      <c r="D126" s="27"/>
      <c r="E126" s="27"/>
      <c r="F126" s="27"/>
      <c r="H126" s="27"/>
      <c r="I126" s="27"/>
      <c r="J126" s="27"/>
      <c r="K126" s="27"/>
      <c r="L126" s="27"/>
      <c r="M126" s="27"/>
      <c r="N126" s="27"/>
      <c r="O126" s="27"/>
    </row>
    <row r="127" spans="1:15" ht="62.25" customHeight="1" x14ac:dyDescent="0.25">
      <c r="A127" s="27"/>
      <c r="B127" s="27"/>
      <c r="C127" s="27"/>
      <c r="D127" s="87" t="s">
        <v>182</v>
      </c>
      <c r="E127" s="87"/>
      <c r="F127" s="8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H132" s="27"/>
      <c r="I132" s="27"/>
      <c r="J132" s="27"/>
      <c r="K132" s="27"/>
      <c r="L132" s="27"/>
      <c r="M132" s="27"/>
      <c r="N132" s="27"/>
      <c r="O132" s="27"/>
    </row>
    <row r="133" spans="1:15" x14ac:dyDescent="0.25">
      <c r="A133" s="27"/>
      <c r="B133" s="27"/>
      <c r="C133" s="27"/>
      <c r="D133" s="27"/>
      <c r="E133" s="27"/>
      <c r="F133" s="27"/>
      <c r="H133" s="27"/>
      <c r="I133" s="27"/>
      <c r="J133" s="27"/>
      <c r="K133" s="27"/>
      <c r="L133" s="27"/>
      <c r="M133" s="27"/>
      <c r="N133" s="27"/>
      <c r="O133" s="27"/>
    </row>
    <row r="134" spans="1:15" hidden="1" x14ac:dyDescent="0.25">
      <c r="A134" s="27"/>
      <c r="B134" s="27"/>
      <c r="C134" s="27"/>
      <c r="D134" s="27"/>
      <c r="E134" s="27"/>
      <c r="F134" s="27"/>
      <c r="H134" s="27"/>
      <c r="I134" s="27"/>
      <c r="J134" s="27"/>
      <c r="K134" s="27"/>
      <c r="L134" s="27"/>
      <c r="M134" s="27"/>
      <c r="N134" s="27"/>
      <c r="O134" s="27"/>
    </row>
    <row r="135" spans="1:15" hidden="1" x14ac:dyDescent="0.25">
      <c r="A135" s="27"/>
      <c r="B135" s="27"/>
      <c r="C135" s="27"/>
      <c r="D135" s="27"/>
      <c r="E135" s="27"/>
      <c r="F135" s="27"/>
      <c r="H135" s="27"/>
      <c r="I135" s="27"/>
      <c r="J135" s="27"/>
      <c r="K135" s="27"/>
      <c r="L135" s="27"/>
      <c r="M135" s="27"/>
      <c r="N135" s="27"/>
      <c r="O135" s="27"/>
    </row>
    <row r="136" spans="1:15" hidden="1" x14ac:dyDescent="0.25">
      <c r="A136" s="27"/>
      <c r="B136" s="27"/>
      <c r="C136" s="27"/>
      <c r="D136" s="27"/>
      <c r="E136" s="27"/>
      <c r="F136" s="27"/>
      <c r="H136" s="27"/>
      <c r="I136" s="27"/>
      <c r="J136" s="27"/>
      <c r="K136" s="27"/>
      <c r="L136" s="27"/>
      <c r="M136" s="27"/>
      <c r="N136" s="27"/>
      <c r="O136" s="27"/>
    </row>
    <row r="137" spans="1:15" hidden="1" x14ac:dyDescent="0.25">
      <c r="A137" s="27"/>
      <c r="B137" s="27"/>
      <c r="C137" s="27"/>
      <c r="D137" s="27"/>
      <c r="E137" s="27"/>
      <c r="F137" s="27"/>
      <c r="H137" s="27"/>
      <c r="I137" s="27"/>
      <c r="J137" s="27"/>
      <c r="K137" s="27"/>
      <c r="L137" s="27"/>
      <c r="M137" s="27"/>
      <c r="N137" s="27"/>
      <c r="O137" s="27"/>
    </row>
    <row r="138" spans="1:15" hidden="1" x14ac:dyDescent="0.25">
      <c r="H138" s="27"/>
      <c r="I138" s="27"/>
      <c r="J138" s="27"/>
      <c r="K138" s="27"/>
      <c r="L138" s="27"/>
      <c r="M138" s="27"/>
      <c r="N138" s="27"/>
      <c r="O138" s="27"/>
    </row>
    <row r="139" spans="1:15" hidden="1" x14ac:dyDescent="0.25">
      <c r="A139" s="27"/>
      <c r="B139" s="27"/>
      <c r="C139" s="27"/>
      <c r="D139" s="27"/>
      <c r="E139" s="27"/>
      <c r="F139" s="27"/>
      <c r="H139" s="27"/>
      <c r="I139" s="27"/>
      <c r="J139" s="27"/>
      <c r="K139" s="27"/>
      <c r="L139" s="27"/>
      <c r="M139" s="27"/>
      <c r="N139" s="27"/>
      <c r="O139" s="27"/>
    </row>
    <row r="140" spans="1:15" hidden="1" x14ac:dyDescent="0.25">
      <c r="H140" s="27"/>
      <c r="I140" s="27"/>
      <c r="J140" s="27"/>
      <c r="K140" s="27"/>
      <c r="L140" s="27"/>
      <c r="M140" s="27"/>
      <c r="N140" s="27"/>
      <c r="O140" s="27"/>
    </row>
  </sheetData>
  <sheetProtection algorithmName="SHA-512" hashValue="KKW4QK4bKKXKSo75D0ysFVXDwY9q6WUsrKJgAmdeskEPmltv7PNpGIbquCsqFLq0F36nJcRluCbjSZs6R1jDuw==" saltValue="I2HBUg7o8if4CfccdAfIsg==" spinCount="100000" sheet="1" selectLockedCells="1"/>
  <mergeCells count="11">
    <mergeCell ref="D127:F127"/>
    <mergeCell ref="D15:E15"/>
    <mergeCell ref="D17:E17"/>
    <mergeCell ref="D52:F52"/>
    <mergeCell ref="D55:F55"/>
    <mergeCell ref="D13:E13"/>
    <mergeCell ref="D7:F7"/>
    <mergeCell ref="D8:F8"/>
    <mergeCell ref="D9:F9"/>
    <mergeCell ref="D10:F10"/>
    <mergeCell ref="D11:E11"/>
  </mergeCells>
  <dataValidations count="3">
    <dataValidation type="list" allowBlank="1" showInputMessage="1" showErrorMessage="1" errorTitle="nur X oder leer möglich" error="nur X oder leer möglich" sqref="E12" xr:uid="{8666AC81-6DDC-4EC8-A687-D8E73217E665}">
      <formula1>$L$12:$L$13</formula1>
    </dataValidation>
    <dataValidation type="list" allowBlank="1" showInputMessage="1" showErrorMessage="1" sqref="E14" xr:uid="{7DAA22B4-F632-4A77-902C-A5E2B039EE03}">
      <formula1>$M$11:$M$23</formula1>
    </dataValidation>
    <dataValidation type="list" allowBlank="1" showInputMessage="1" showErrorMessage="1" sqref="E16" xr:uid="{C217D532-3094-4A9F-BC8D-B57378C64146}">
      <formula1>N11:N23</formula1>
    </dataValidation>
  </dataValidations>
  <hyperlinks>
    <hyperlink ref="D127:F127" r:id="rId1" display="Informationen zum Download auf der Website der Stadt Göttingen" xr:uid="{C98CD786-ED96-4F3A-BC5D-967B9E994C5F}"/>
  </hyperlinks>
  <pageMargins left="0.7" right="0.7" top="0.78740157499999996" bottom="0.78740157499999996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D9E3-2990-4C7F-810C-554B9DAF245B}">
  <dimension ref="A1:XFC138"/>
  <sheetViews>
    <sheetView topLeftCell="B1" workbookViewId="0">
      <selection activeCell="E12" sqref="E12"/>
    </sheetView>
  </sheetViews>
  <sheetFormatPr baseColWidth="10" defaultColWidth="0" defaultRowHeight="13.8" zeroHeight="1" x14ac:dyDescent="0.25"/>
  <cols>
    <col min="1" max="1" width="0" style="1" hidden="1" customWidth="1"/>
    <col min="2" max="2" width="2.6640625" style="1" customWidth="1"/>
    <col min="3" max="3" width="2.88671875" style="1" customWidth="1"/>
    <col min="4" max="4" width="109" style="1" customWidth="1"/>
    <col min="5" max="5" width="39.88671875" style="1" bestFit="1" customWidth="1"/>
    <col min="6" max="6" width="30.6640625" style="1" customWidth="1"/>
    <col min="7" max="7" width="0" style="7" hidden="1" customWidth="1"/>
    <col min="8" max="8" width="2.88671875" style="1" customWidth="1"/>
    <col min="9" max="9" width="2.6640625" style="1" customWidth="1"/>
    <col min="10" max="16383" width="11.5546875" style="1" hidden="1"/>
    <col min="16384" max="16384" width="0.44140625" style="1" hidden="1"/>
  </cols>
  <sheetData>
    <row r="1" spans="1:16" ht="14.4" thickBot="1" x14ac:dyDescent="0.3">
      <c r="A1" s="27"/>
      <c r="B1" s="27"/>
      <c r="C1" s="27"/>
      <c r="D1" s="27"/>
      <c r="E1" s="27"/>
      <c r="F1" s="27"/>
      <c r="G1" s="62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32"/>
      <c r="H2" s="27"/>
      <c r="I2" s="27"/>
      <c r="J2" s="27"/>
      <c r="K2" s="27"/>
      <c r="L2" s="27"/>
      <c r="M2" s="27"/>
      <c r="N2" s="27"/>
      <c r="O2" s="27"/>
      <c r="P2" s="27"/>
    </row>
    <row r="3" spans="1:16" ht="22.8" x14ac:dyDescent="0.4">
      <c r="A3" s="27"/>
      <c r="B3" s="27"/>
      <c r="C3" s="27"/>
      <c r="D3" s="66" t="s">
        <v>51</v>
      </c>
      <c r="E3" s="67"/>
      <c r="F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7.399999999999999" x14ac:dyDescent="0.3">
      <c r="A4" s="27"/>
      <c r="B4" s="27"/>
      <c r="C4" s="27"/>
      <c r="D4" s="65" t="s">
        <v>52</v>
      </c>
      <c r="E4" s="27"/>
      <c r="F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/>
      <c r="B5" s="27"/>
      <c r="C5" s="27"/>
      <c r="D5" s="27"/>
      <c r="E5" s="27"/>
      <c r="F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/>
      <c r="B6" s="27"/>
      <c r="C6" s="27"/>
      <c r="D6" s="27"/>
      <c r="E6" s="27"/>
      <c r="F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3.4" thickBot="1" x14ac:dyDescent="0.45">
      <c r="A7" s="27"/>
      <c r="B7" s="27"/>
      <c r="C7" s="27"/>
      <c r="D7" s="94" t="s">
        <v>57</v>
      </c>
      <c r="E7" s="94"/>
      <c r="F7" s="94"/>
      <c r="H7" s="27"/>
      <c r="I7" s="27"/>
      <c r="J7" s="27"/>
      <c r="K7" s="27"/>
      <c r="L7" s="27"/>
      <c r="M7" s="27"/>
      <c r="N7" s="27"/>
      <c r="O7" s="27"/>
      <c r="P7" s="27"/>
    </row>
    <row r="8" spans="1:16" ht="15.75" customHeight="1" thickTop="1" x14ac:dyDescent="0.25">
      <c r="A8" s="31"/>
      <c r="B8" s="31"/>
      <c r="C8" s="27"/>
      <c r="D8" s="98" t="s">
        <v>210</v>
      </c>
      <c r="E8" s="98"/>
      <c r="F8" s="98"/>
      <c r="H8" s="31"/>
      <c r="I8" s="31"/>
      <c r="J8" s="31"/>
      <c r="K8" s="31"/>
      <c r="L8" s="31"/>
      <c r="M8" s="31"/>
      <c r="N8" s="31"/>
      <c r="O8" s="31"/>
      <c r="P8" s="31"/>
    </row>
    <row r="9" spans="1:16" ht="14.4" thickBot="1" x14ac:dyDescent="0.3">
      <c r="A9" s="31"/>
      <c r="B9" s="31"/>
      <c r="C9" s="27"/>
      <c r="D9" s="99"/>
      <c r="E9" s="99"/>
      <c r="F9" s="99"/>
      <c r="H9" s="31"/>
      <c r="I9" s="31"/>
      <c r="J9" s="31"/>
      <c r="K9" s="31"/>
      <c r="L9" s="31"/>
      <c r="M9" s="31"/>
      <c r="N9" s="31"/>
      <c r="O9" s="31"/>
      <c r="P9" s="31"/>
    </row>
    <row r="10" spans="1:16" ht="33" customHeight="1" thickTop="1" thickBot="1" x14ac:dyDescent="0.3">
      <c r="A10" s="31"/>
      <c r="B10" s="31"/>
      <c r="C10" s="27"/>
      <c r="D10" s="100" t="s">
        <v>60</v>
      </c>
      <c r="E10" s="96"/>
      <c r="F10" s="97"/>
      <c r="G10" s="7" t="s">
        <v>20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thickTop="1" thickBot="1" x14ac:dyDescent="0.3">
      <c r="A11" s="31"/>
      <c r="B11" s="31"/>
      <c r="C11" s="27"/>
      <c r="D11" s="93"/>
      <c r="E11" s="93"/>
      <c r="F11" s="27"/>
      <c r="H11" s="31"/>
      <c r="I11" s="31"/>
      <c r="J11" s="31"/>
      <c r="K11" s="31"/>
      <c r="L11" s="31"/>
      <c r="M11" s="31">
        <v>0</v>
      </c>
      <c r="N11" s="31">
        <v>0</v>
      </c>
      <c r="O11" s="31"/>
      <c r="P11" s="31"/>
    </row>
    <row r="12" spans="1:16" ht="28.8" thickTop="1" thickBot="1" x14ac:dyDescent="0.3">
      <c r="A12" s="31"/>
      <c r="B12" s="31"/>
      <c r="C12" s="27"/>
      <c r="D12" s="11" t="s">
        <v>65</v>
      </c>
      <c r="E12" s="24" t="s">
        <v>220</v>
      </c>
      <c r="F12" s="43" t="s">
        <v>71</v>
      </c>
      <c r="G12" s="7" t="s">
        <v>23</v>
      </c>
      <c r="H12" s="31"/>
      <c r="I12" s="31"/>
      <c r="J12" s="31"/>
      <c r="K12" s="31"/>
      <c r="L12" s="31" t="s">
        <v>219</v>
      </c>
      <c r="M12" s="31">
        <v>1</v>
      </c>
      <c r="N12" s="31">
        <v>1</v>
      </c>
      <c r="O12" s="31"/>
      <c r="P12" s="31"/>
    </row>
    <row r="13" spans="1:16" ht="15" thickTop="1" thickBot="1" x14ac:dyDescent="0.3">
      <c r="A13" s="31"/>
      <c r="B13" s="31"/>
      <c r="C13" s="27"/>
      <c r="D13" s="88"/>
      <c r="E13" s="88"/>
      <c r="F13" s="38"/>
      <c r="H13" s="31"/>
      <c r="I13" s="31"/>
      <c r="J13" s="31"/>
      <c r="K13" s="31"/>
      <c r="L13" s="31" t="s">
        <v>220</v>
      </c>
      <c r="M13" s="31">
        <v>2</v>
      </c>
      <c r="N13" s="31">
        <v>2</v>
      </c>
      <c r="O13" s="31"/>
      <c r="P13" s="31"/>
    </row>
    <row r="14" spans="1:16" ht="24" thickTop="1" thickBot="1" x14ac:dyDescent="0.3">
      <c r="A14" s="31"/>
      <c r="B14" s="31"/>
      <c r="C14" s="27"/>
      <c r="D14" s="1" t="s">
        <v>76</v>
      </c>
      <c r="E14" s="25">
        <v>0</v>
      </c>
      <c r="F14" s="33" t="s">
        <v>71</v>
      </c>
      <c r="G14" s="7" t="s">
        <v>16</v>
      </c>
      <c r="H14" s="31"/>
      <c r="I14" s="31"/>
      <c r="J14" s="31"/>
      <c r="K14" s="31"/>
      <c r="L14" s="31"/>
      <c r="M14" s="31">
        <v>3</v>
      </c>
      <c r="N14" s="31">
        <v>3</v>
      </c>
      <c r="O14" s="31"/>
      <c r="P14" s="31"/>
    </row>
    <row r="15" spans="1:16" ht="15" thickTop="1" thickBot="1" x14ac:dyDescent="0.3">
      <c r="A15" s="31"/>
      <c r="B15" s="31"/>
      <c r="C15" s="27"/>
      <c r="D15" s="88"/>
      <c r="E15" s="88"/>
      <c r="F15" s="38"/>
      <c r="H15" s="31"/>
      <c r="I15" s="31"/>
      <c r="J15" s="31"/>
      <c r="K15" s="31"/>
      <c r="L15" s="31"/>
      <c r="M15" s="31">
        <v>4</v>
      </c>
      <c r="N15" s="31">
        <v>4</v>
      </c>
      <c r="O15" s="31"/>
      <c r="P15" s="31"/>
    </row>
    <row r="16" spans="1:16" ht="24" thickTop="1" thickBot="1" x14ac:dyDescent="0.3">
      <c r="A16" s="31"/>
      <c r="B16" s="31"/>
      <c r="C16" s="27"/>
      <c r="D16" s="1" t="s">
        <v>81</v>
      </c>
      <c r="E16" s="24">
        <v>0</v>
      </c>
      <c r="F16" s="33" t="s">
        <v>71</v>
      </c>
      <c r="G16" s="7" t="s">
        <v>22</v>
      </c>
      <c r="H16" s="31"/>
      <c r="I16" s="31"/>
      <c r="J16" s="31"/>
      <c r="K16" s="31"/>
      <c r="L16" s="31"/>
      <c r="M16" s="31">
        <v>5</v>
      </c>
      <c r="N16" s="31">
        <v>5</v>
      </c>
      <c r="O16" s="31"/>
      <c r="P16" s="31"/>
    </row>
    <row r="17" spans="1:16" ht="14.4" thickTop="1" x14ac:dyDescent="0.25">
      <c r="A17" s="31"/>
      <c r="B17" s="31"/>
      <c r="C17" s="27"/>
      <c r="D17" s="88"/>
      <c r="E17" s="88"/>
      <c r="F17" s="27"/>
      <c r="H17" s="31"/>
      <c r="I17" s="31"/>
      <c r="J17" s="31"/>
      <c r="K17" s="31"/>
      <c r="L17" s="31"/>
      <c r="M17" s="31">
        <v>6</v>
      </c>
      <c r="N17" s="31">
        <v>6</v>
      </c>
      <c r="O17" s="31"/>
      <c r="P17" s="31"/>
    </row>
    <row r="18" spans="1:16" ht="15.6" x14ac:dyDescent="0.3">
      <c r="A18" s="31"/>
      <c r="B18" s="31"/>
      <c r="C18" s="27"/>
      <c r="D18" s="50" t="s">
        <v>85</v>
      </c>
      <c r="E18" s="60"/>
      <c r="F18" s="60"/>
      <c r="G18" s="7" t="s">
        <v>21</v>
      </c>
      <c r="H18" s="31"/>
      <c r="I18" s="31"/>
      <c r="J18" s="31"/>
      <c r="K18" s="31"/>
      <c r="L18" s="31"/>
      <c r="M18" s="31">
        <v>7</v>
      </c>
      <c r="N18" s="31">
        <v>7</v>
      </c>
      <c r="O18" s="31"/>
      <c r="P18" s="31"/>
    </row>
    <row r="19" spans="1:16" ht="22.5" customHeight="1" thickBot="1" x14ac:dyDescent="0.3">
      <c r="A19" s="31"/>
      <c r="B19" s="31"/>
      <c r="C19" s="27"/>
      <c r="D19" s="59"/>
      <c r="E19" s="58" t="s">
        <v>149</v>
      </c>
      <c r="F19" s="61" t="s">
        <v>150</v>
      </c>
      <c r="H19" s="31"/>
      <c r="I19" s="31"/>
      <c r="J19" s="31"/>
      <c r="K19" s="31"/>
      <c r="L19" s="31"/>
      <c r="M19" s="31">
        <v>8</v>
      </c>
      <c r="N19" s="31">
        <v>8</v>
      </c>
      <c r="O19" s="31"/>
      <c r="P19" s="31"/>
    </row>
    <row r="20" spans="1:16" ht="14.4" thickTop="1" x14ac:dyDescent="0.25">
      <c r="A20" s="31"/>
      <c r="B20" s="31"/>
      <c r="C20" s="27"/>
      <c r="D20" s="56" t="s">
        <v>121</v>
      </c>
      <c r="E20" s="51"/>
      <c r="F20" s="48"/>
      <c r="H20" s="31"/>
      <c r="I20" s="31"/>
      <c r="J20" s="31"/>
      <c r="K20" s="31"/>
      <c r="L20" s="31"/>
      <c r="M20" s="31">
        <v>9</v>
      </c>
      <c r="N20" s="31">
        <v>9</v>
      </c>
      <c r="O20" s="31"/>
      <c r="P20" s="31"/>
    </row>
    <row r="21" spans="1:16" x14ac:dyDescent="0.25">
      <c r="A21" s="31"/>
      <c r="B21" s="31"/>
      <c r="C21" s="27"/>
      <c r="D21" s="57" t="s">
        <v>122</v>
      </c>
      <c r="E21" s="52"/>
      <c r="F21" s="46"/>
      <c r="H21" s="31"/>
      <c r="I21" s="31"/>
      <c r="J21" s="31"/>
      <c r="K21" s="31"/>
      <c r="L21" s="31"/>
      <c r="M21" s="31">
        <v>10</v>
      </c>
      <c r="N21" s="31">
        <v>10</v>
      </c>
      <c r="O21" s="31"/>
      <c r="P21" s="31"/>
    </row>
    <row r="22" spans="1:16" x14ac:dyDescent="0.25">
      <c r="A22" s="31"/>
      <c r="B22" s="31"/>
      <c r="C22" s="27"/>
      <c r="D22" s="56" t="s">
        <v>123</v>
      </c>
      <c r="E22" s="52"/>
      <c r="F22" s="46"/>
      <c r="H22" s="31"/>
      <c r="I22" s="31"/>
      <c r="J22" s="31"/>
      <c r="K22" s="31"/>
      <c r="L22" s="31"/>
      <c r="M22" s="31">
        <v>11</v>
      </c>
      <c r="N22" s="31">
        <v>11</v>
      </c>
      <c r="O22" s="31"/>
      <c r="P22" s="31"/>
    </row>
    <row r="23" spans="1:16" x14ac:dyDescent="0.25">
      <c r="A23" s="31"/>
      <c r="B23" s="31"/>
      <c r="C23" s="27"/>
      <c r="D23" s="56" t="s">
        <v>124</v>
      </c>
      <c r="E23" s="52"/>
      <c r="F23" s="46"/>
      <c r="H23" s="31"/>
      <c r="I23" s="31"/>
      <c r="J23" s="31"/>
      <c r="K23" s="31"/>
      <c r="L23" s="31"/>
      <c r="M23" s="31">
        <v>12</v>
      </c>
      <c r="N23" s="31">
        <v>12</v>
      </c>
      <c r="O23" s="31"/>
      <c r="P23" s="31"/>
    </row>
    <row r="24" spans="1:16" x14ac:dyDescent="0.25">
      <c r="A24" s="31"/>
      <c r="B24" s="31"/>
      <c r="C24" s="27"/>
      <c r="D24" s="56" t="s">
        <v>125</v>
      </c>
      <c r="E24" s="52"/>
      <c r="F24" s="46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5">
      <c r="A25" s="31"/>
      <c r="B25" s="31"/>
      <c r="C25" s="27"/>
      <c r="D25" s="56" t="s">
        <v>126</v>
      </c>
      <c r="E25" s="52"/>
      <c r="F25" s="46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5">
      <c r="A26" s="31"/>
      <c r="B26" s="31"/>
      <c r="C26" s="27"/>
      <c r="D26" s="56" t="s">
        <v>127</v>
      </c>
      <c r="E26" s="52"/>
      <c r="F26" s="46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31"/>
      <c r="B27" s="31"/>
      <c r="C27" s="27"/>
      <c r="D27" s="56" t="s">
        <v>128</v>
      </c>
      <c r="E27" s="52"/>
      <c r="F27" s="46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25">
      <c r="A28" s="31"/>
      <c r="B28" s="31"/>
      <c r="C28" s="27"/>
      <c r="D28" s="56" t="s">
        <v>129</v>
      </c>
      <c r="E28" s="52"/>
      <c r="F28" s="46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5">
      <c r="A29" s="31"/>
      <c r="B29" s="31"/>
      <c r="C29" s="27"/>
      <c r="D29" s="56" t="s">
        <v>130</v>
      </c>
      <c r="E29" s="52"/>
      <c r="F29" s="46"/>
      <c r="H29" s="45"/>
      <c r="I29" s="31"/>
      <c r="J29" s="31"/>
      <c r="K29" s="31"/>
      <c r="L29" s="31"/>
      <c r="M29" s="31"/>
      <c r="N29" s="31"/>
      <c r="O29" s="31"/>
      <c r="P29" s="31"/>
    </row>
    <row r="30" spans="1:16" ht="14.4" thickBot="1" x14ac:dyDescent="0.3">
      <c r="A30" s="31"/>
      <c r="B30" s="31"/>
      <c r="C30" s="27"/>
      <c r="D30" s="56" t="s">
        <v>131</v>
      </c>
      <c r="E30" s="53"/>
      <c r="F30" s="47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14.4" thickTop="1" x14ac:dyDescent="0.25">
      <c r="A31" s="31"/>
      <c r="B31" s="31"/>
      <c r="C31" s="27"/>
      <c r="D31" s="77"/>
      <c r="E31" s="78"/>
      <c r="F31" s="78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27"/>
      <c r="D32" s="77" t="s">
        <v>199</v>
      </c>
      <c r="E32" s="84">
        <f>SUM(E20:F30)</f>
        <v>0</v>
      </c>
      <c r="F32" s="78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27"/>
      <c r="D33" s="28"/>
      <c r="E33" s="29"/>
      <c r="F33" s="29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5.6" x14ac:dyDescent="0.25">
      <c r="A34" s="31"/>
      <c r="B34" s="31"/>
      <c r="C34" s="27"/>
      <c r="D34" s="54" t="s">
        <v>160</v>
      </c>
      <c r="E34" s="27"/>
      <c r="F34" s="27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2" thickBot="1" x14ac:dyDescent="0.3">
      <c r="A35" s="31"/>
      <c r="B35" s="31"/>
      <c r="C35" s="27"/>
      <c r="D35" s="27"/>
      <c r="E35" s="61" t="s">
        <v>149</v>
      </c>
      <c r="F35" s="61" t="s">
        <v>150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5" thickTop="1" thickBot="1" x14ac:dyDescent="0.3">
      <c r="A36" s="31"/>
      <c r="B36" s="31"/>
      <c r="C36" s="27"/>
      <c r="D36" s="39" t="s">
        <v>161</v>
      </c>
      <c r="E36" s="55"/>
      <c r="F36" s="55"/>
      <c r="G36" s="7" t="s">
        <v>19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thickTop="1" thickBot="1" x14ac:dyDescent="0.3">
      <c r="A37" s="27"/>
      <c r="B37" s="27"/>
      <c r="C37" s="27"/>
      <c r="D37" s="11" t="s">
        <v>187</v>
      </c>
      <c r="E37" s="23"/>
      <c r="F37" s="23"/>
      <c r="G37" s="7" t="s">
        <v>19</v>
      </c>
      <c r="H37" s="27"/>
      <c r="I37" s="27"/>
      <c r="J37" s="27"/>
      <c r="K37" s="27"/>
      <c r="L37" s="27"/>
      <c r="M37" s="31"/>
      <c r="N37" s="27"/>
      <c r="O37" s="27"/>
      <c r="P37" s="27"/>
    </row>
    <row r="38" spans="1:16" ht="15" thickTop="1" thickBot="1" x14ac:dyDescent="0.3">
      <c r="A38" s="27"/>
      <c r="B38" s="27"/>
      <c r="C38" s="27"/>
      <c r="D38" s="69" t="s">
        <v>188</v>
      </c>
      <c r="E38" s="71"/>
      <c r="F38" s="71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4.4" thickTop="1" x14ac:dyDescent="0.25">
      <c r="A39" s="27"/>
      <c r="B39" s="27"/>
      <c r="C39" s="27"/>
      <c r="D39" s="85" t="s">
        <v>200</v>
      </c>
      <c r="E39" s="27"/>
      <c r="F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idden="1" x14ac:dyDescent="0.25">
      <c r="A40" s="27"/>
      <c r="B40" s="27"/>
      <c r="C40" s="27"/>
      <c r="D40" s="49" t="s">
        <v>30</v>
      </c>
      <c r="E40" s="68" t="str">
        <f>IF(E20&amp;E22&amp;E23&amp;E24="","0,00 €",((E20+E22+E23+E24)-1230-E37)/100*70)</f>
        <v>0,00 €</v>
      </c>
      <c r="F40" s="27"/>
      <c r="G40" s="7" t="s">
        <v>31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idden="1" x14ac:dyDescent="0.25">
      <c r="A41" s="27"/>
      <c r="B41" s="27"/>
      <c r="C41" s="27"/>
      <c r="D41" s="49" t="s">
        <v>32</v>
      </c>
      <c r="E41" s="68" t="str">
        <f>IF(F20&amp;F22&amp;F23&amp;F24="","0,00 €",((F20+F22+F23+F24)-1230-F37)/100*70)</f>
        <v>0,00 €</v>
      </c>
      <c r="F41" s="27"/>
      <c r="G41" s="7" t="s">
        <v>31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idden="1" x14ac:dyDescent="0.25">
      <c r="A42" s="27"/>
      <c r="B42" s="27"/>
      <c r="C42" s="27"/>
      <c r="D42" s="49" t="s">
        <v>33</v>
      </c>
      <c r="E42" s="68" t="str">
        <f>IF(E21="","0,00 €",((E21)-1230)/100*75)</f>
        <v>0,00 €</v>
      </c>
      <c r="F42" s="27"/>
      <c r="G42" s="7" t="s">
        <v>31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idden="1" x14ac:dyDescent="0.25">
      <c r="A43" s="27"/>
      <c r="B43" s="27"/>
      <c r="C43" s="27"/>
      <c r="D43" s="49" t="s">
        <v>34</v>
      </c>
      <c r="E43" s="68" t="str">
        <f>IF(F21="","0,00 €",((F21)-1230)/100*75)</f>
        <v>0,00 €</v>
      </c>
      <c r="F43" s="27"/>
      <c r="G43" s="7" t="s">
        <v>31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idden="1" x14ac:dyDescent="0.25">
      <c r="A44" s="27"/>
      <c r="B44" s="27"/>
      <c r="C44" s="27"/>
      <c r="D44" s="49" t="s">
        <v>27</v>
      </c>
      <c r="E44" s="8">
        <f>(E25+F25+E26+F26+E27+F27+E28+F28+E29+F29+E30+F30)</f>
        <v>0</v>
      </c>
      <c r="F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idden="1" x14ac:dyDescent="0.25">
      <c r="A45" s="27"/>
      <c r="B45" s="27"/>
      <c r="C45" s="27"/>
      <c r="D45" s="49" t="s">
        <v>29</v>
      </c>
      <c r="E45" s="8">
        <f>E14*deutsch!F43</f>
        <v>0</v>
      </c>
      <c r="F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idden="1" x14ac:dyDescent="0.25">
      <c r="A46" s="27"/>
      <c r="B46" s="27"/>
      <c r="C46" s="27"/>
      <c r="D46" s="49" t="s">
        <v>28</v>
      </c>
      <c r="E46" s="8">
        <f>((E14-E16)*deutsch!F45)+(E16*deutsch!F46)</f>
        <v>0</v>
      </c>
      <c r="F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hidden="1" x14ac:dyDescent="0.25">
      <c r="A47" s="27"/>
      <c r="B47" s="27"/>
      <c r="C47" s="27"/>
      <c r="D47" s="49" t="s">
        <v>25</v>
      </c>
      <c r="E47" s="8">
        <f>E36+E38+F36+F38</f>
        <v>0</v>
      </c>
      <c r="F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idden="1" x14ac:dyDescent="0.25">
      <c r="A48" s="27"/>
      <c r="B48" s="27"/>
      <c r="C48" s="27"/>
      <c r="D48" s="49" t="s">
        <v>26</v>
      </c>
      <c r="E48" s="8">
        <f>($E$40+$E$41+$E$43+$E$42+$E$44+$E$45-$E$46-$E$47)</f>
        <v>0</v>
      </c>
      <c r="F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4.4" thickBot="1" x14ac:dyDescent="0.3">
      <c r="A49" s="27"/>
      <c r="B49" s="27"/>
      <c r="C49" s="27"/>
      <c r="D49" s="41"/>
      <c r="E49" s="30"/>
      <c r="F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4.4" thickBot="1" x14ac:dyDescent="0.3">
      <c r="A50" s="27"/>
      <c r="B50" s="27"/>
      <c r="C50" s="27"/>
      <c r="D50" s="3" t="s">
        <v>162</v>
      </c>
      <c r="E50" s="26" t="str">
        <f>IF((AND($E$48&gt;62300,$E$12="Ні")),"7",IF((AND($E$48&gt;62300,$E$12="Ні")),"6",IF((AND($E$48&gt;56200,$E$12="Ні")),"5",IF((AND($E$48&gt;50000,$E$12="Ні")),"4",IF((AND($E$48&gt;43700,$E$12="Ні")),"3",IF((AND($E$48&lt;=37500,$E$48&gt;0,$E$12="Ні")),"2",IF($E$12="Так","1","значення не введено")))))))</f>
        <v>значення не введено</v>
      </c>
      <c r="F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ht="15" thickBot="1" x14ac:dyDescent="0.35">
      <c r="A51" s="27"/>
      <c r="B51" s="27"/>
      <c r="C51" s="27"/>
      <c r="D51" s="44"/>
      <c r="E51" s="35"/>
      <c r="F51" s="44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.600000000000001" thickTop="1" thickBot="1" x14ac:dyDescent="0.3">
      <c r="A52" s="27"/>
      <c r="B52" s="27"/>
      <c r="C52" s="64"/>
      <c r="D52" s="89" t="s">
        <v>171</v>
      </c>
      <c r="E52" s="90"/>
      <c r="F52" s="91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5" thickTop="1" x14ac:dyDescent="0.3">
      <c r="A53" s="27"/>
      <c r="B53" s="27"/>
      <c r="C53" s="27"/>
      <c r="D53" s="34"/>
      <c r="E53" s="34"/>
      <c r="F53" s="34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33" customHeight="1" thickBot="1" x14ac:dyDescent="0.35">
      <c r="A54" s="27"/>
      <c r="B54" s="27"/>
      <c r="C54" s="27"/>
      <c r="D54" s="36"/>
      <c r="E54" s="36"/>
      <c r="F54" s="36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8.600000000000001" thickTop="1" thickBot="1" x14ac:dyDescent="0.3">
      <c r="A55" s="27"/>
      <c r="B55" s="27"/>
      <c r="C55" s="27"/>
      <c r="D55" s="92" t="s">
        <v>176</v>
      </c>
      <c r="E55" s="92"/>
      <c r="F55" s="92"/>
      <c r="H55" s="37"/>
      <c r="I55" s="27"/>
      <c r="J55" s="27"/>
      <c r="K55" s="27"/>
      <c r="L55" s="27"/>
      <c r="M55" s="27"/>
      <c r="N55" s="27"/>
      <c r="O55" s="27"/>
      <c r="P55" s="27"/>
    </row>
    <row r="56" spans="1:16" ht="14.4" thickTop="1" x14ac:dyDescent="0.25">
      <c r="A56" s="27"/>
      <c r="B56" s="27"/>
      <c r="C56" s="27"/>
      <c r="D56" s="27"/>
      <c r="E56" s="27"/>
      <c r="F56" s="42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7"/>
      <c r="B57" s="27"/>
      <c r="C57" s="27"/>
      <c r="D57" s="27"/>
      <c r="E57" s="27"/>
      <c r="F57" s="27"/>
      <c r="G57" s="62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62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62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62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7"/>
      <c r="B61" s="27"/>
      <c r="C61" s="27"/>
      <c r="D61" s="27"/>
      <c r="E61" s="27"/>
      <c r="F61" s="27"/>
      <c r="G61" s="62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7"/>
      <c r="B62" s="27"/>
      <c r="C62" s="27"/>
      <c r="D62" s="27"/>
      <c r="E62" s="27"/>
      <c r="F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7"/>
      <c r="B63" s="27"/>
      <c r="C63" s="27"/>
      <c r="D63" s="27"/>
      <c r="E63" s="27"/>
      <c r="F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x14ac:dyDescent="0.25">
      <c r="A64" s="27"/>
      <c r="B64" s="27"/>
      <c r="C64" s="27"/>
      <c r="D64" s="27"/>
      <c r="E64" s="27"/>
      <c r="F64" s="27"/>
      <c r="H64" s="27"/>
      <c r="I64" s="27"/>
      <c r="J64" s="27"/>
      <c r="K64" s="27"/>
      <c r="L64" s="27"/>
      <c r="M64" s="27"/>
      <c r="N64" s="27"/>
      <c r="O64" s="27"/>
    </row>
    <row r="65" spans="1:15" x14ac:dyDescent="0.25">
      <c r="A65" s="27"/>
      <c r="B65" s="27"/>
      <c r="C65" s="27"/>
      <c r="D65" s="27"/>
      <c r="E65" s="27"/>
      <c r="F65" s="27"/>
      <c r="H65" s="27"/>
      <c r="I65" s="27"/>
      <c r="J65" s="27"/>
      <c r="K65" s="27"/>
      <c r="L65" s="27"/>
      <c r="M65" s="27"/>
      <c r="N65" s="27"/>
      <c r="O65" s="27"/>
    </row>
    <row r="66" spans="1:15" x14ac:dyDescent="0.25">
      <c r="A66" s="27"/>
      <c r="B66" s="27"/>
      <c r="C66" s="27"/>
      <c r="D66" s="27"/>
      <c r="E66" s="27"/>
      <c r="F66" s="27"/>
      <c r="H66" s="27"/>
      <c r="I66" s="27"/>
      <c r="J66" s="27"/>
      <c r="K66" s="27"/>
      <c r="L66" s="27"/>
      <c r="M66" s="27"/>
      <c r="N66" s="27"/>
      <c r="O66" s="27"/>
    </row>
    <row r="67" spans="1:15" x14ac:dyDescent="0.25">
      <c r="A67" s="27"/>
      <c r="B67" s="27"/>
      <c r="C67" s="27"/>
      <c r="D67" s="27"/>
      <c r="E67" s="27"/>
      <c r="F67" s="27"/>
      <c r="H67" s="27"/>
      <c r="I67" s="27"/>
      <c r="J67" s="27"/>
      <c r="K67" s="27"/>
      <c r="L67" s="27"/>
      <c r="M67" s="27"/>
      <c r="N67" s="27"/>
      <c r="O67" s="27"/>
    </row>
    <row r="68" spans="1:15" x14ac:dyDescent="0.25">
      <c r="A68" s="27"/>
      <c r="B68" s="27"/>
      <c r="C68" s="27"/>
      <c r="D68" s="27"/>
      <c r="E68" s="27"/>
      <c r="F68" s="27"/>
      <c r="H68" s="27"/>
      <c r="I68" s="27"/>
      <c r="J68" s="27"/>
      <c r="K68" s="27"/>
      <c r="L68" s="27"/>
      <c r="M68" s="27"/>
      <c r="N68" s="27"/>
      <c r="O68" s="27"/>
    </row>
    <row r="69" spans="1:15" x14ac:dyDescent="0.25">
      <c r="A69" s="27"/>
      <c r="B69" s="27"/>
      <c r="C69" s="27"/>
      <c r="D69" s="27"/>
      <c r="E69" s="27"/>
      <c r="F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27"/>
      <c r="B70" s="27"/>
      <c r="C70" s="27"/>
      <c r="D70" s="27"/>
      <c r="E70" s="27"/>
      <c r="F70" s="27"/>
      <c r="H70" s="27"/>
      <c r="I70" s="27"/>
      <c r="J70" s="27"/>
      <c r="K70" s="27"/>
      <c r="L70" s="27"/>
      <c r="M70" s="27"/>
      <c r="N70" s="27"/>
      <c r="O70" s="27"/>
    </row>
    <row r="71" spans="1:15" x14ac:dyDescent="0.25">
      <c r="A71" s="27"/>
      <c r="B71" s="27"/>
      <c r="C71" s="27"/>
      <c r="D71" s="27"/>
      <c r="E71" s="27"/>
      <c r="F71" s="27"/>
      <c r="H71" s="27"/>
      <c r="I71" s="27"/>
      <c r="J71" s="27"/>
      <c r="K71" s="27"/>
      <c r="L71" s="27"/>
      <c r="M71" s="27"/>
      <c r="N71" s="27"/>
      <c r="O71" s="27"/>
    </row>
    <row r="72" spans="1:15" x14ac:dyDescent="0.25">
      <c r="A72" s="27"/>
      <c r="B72" s="27"/>
      <c r="C72" s="27"/>
      <c r="D72" s="27"/>
      <c r="E72" s="27"/>
      <c r="F72" s="27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27"/>
      <c r="B73" s="27"/>
      <c r="C73" s="27"/>
      <c r="D73" s="27"/>
      <c r="E73" s="27"/>
      <c r="F73" s="27"/>
      <c r="H73" s="27"/>
      <c r="I73" s="27"/>
      <c r="J73" s="27"/>
      <c r="K73" s="27"/>
      <c r="L73" s="27"/>
      <c r="M73" s="27"/>
      <c r="N73" s="27"/>
      <c r="O73" s="27"/>
    </row>
    <row r="74" spans="1:15" x14ac:dyDescent="0.25">
      <c r="A74" s="27"/>
      <c r="B74" s="27"/>
      <c r="C74" s="27"/>
      <c r="D74" s="27"/>
      <c r="E74" s="27"/>
      <c r="F74" s="27"/>
      <c r="H74" s="27"/>
      <c r="I74" s="27"/>
      <c r="J74" s="27"/>
      <c r="K74" s="27"/>
      <c r="L74" s="27"/>
      <c r="M74" s="27"/>
      <c r="N74" s="27"/>
      <c r="O74" s="27"/>
    </row>
    <row r="75" spans="1:15" x14ac:dyDescent="0.25">
      <c r="A75" s="27"/>
      <c r="B75" s="27"/>
      <c r="C75" s="27"/>
      <c r="D75" s="27"/>
      <c r="E75" s="27"/>
      <c r="F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27"/>
      <c r="B76" s="27"/>
      <c r="C76" s="27"/>
      <c r="D76" s="27"/>
      <c r="E76" s="27"/>
      <c r="F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25">
      <c r="A77" s="27"/>
      <c r="B77" s="27"/>
      <c r="C77" s="27"/>
      <c r="D77" s="27"/>
      <c r="E77" s="27"/>
      <c r="F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25">
      <c r="A78" s="27"/>
      <c r="B78" s="27"/>
      <c r="C78" s="27"/>
      <c r="D78" s="27"/>
      <c r="E78" s="27"/>
      <c r="F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25">
      <c r="A79" s="27"/>
      <c r="B79" s="27"/>
      <c r="C79" s="27"/>
      <c r="D79" s="27"/>
      <c r="E79" s="27"/>
      <c r="F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25">
      <c r="A80" s="27"/>
      <c r="B80" s="27"/>
      <c r="C80" s="27"/>
      <c r="D80" s="27"/>
      <c r="E80" s="27"/>
      <c r="F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27"/>
      <c r="B81" s="27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27"/>
      <c r="B82" s="27"/>
      <c r="C82" s="27"/>
      <c r="D82" s="27"/>
      <c r="E82" s="27"/>
      <c r="F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27"/>
      <c r="B83" s="27"/>
      <c r="C83" s="27"/>
      <c r="D83" s="27"/>
      <c r="E83" s="27"/>
      <c r="F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27"/>
      <c r="B84" s="27"/>
      <c r="C84" s="27"/>
      <c r="D84" s="27"/>
      <c r="E84" s="27"/>
      <c r="F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27"/>
      <c r="B85" s="27"/>
      <c r="C85" s="27"/>
      <c r="D85" s="27"/>
      <c r="E85" s="27"/>
      <c r="F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27"/>
      <c r="B86" s="27"/>
      <c r="C86" s="27"/>
      <c r="D86" s="27"/>
      <c r="E86" s="27"/>
      <c r="F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27"/>
      <c r="B87" s="27"/>
      <c r="C87" s="27"/>
      <c r="D87" s="27"/>
      <c r="E87" s="27"/>
      <c r="F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27"/>
      <c r="B88" s="27"/>
      <c r="C88" s="27"/>
      <c r="D88" s="27"/>
      <c r="E88" s="27"/>
      <c r="F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27"/>
      <c r="B89" s="27"/>
      <c r="C89" s="27"/>
      <c r="D89" s="27"/>
      <c r="E89" s="27"/>
      <c r="F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7"/>
      <c r="B90" s="27"/>
      <c r="C90" s="27"/>
      <c r="D90" s="27"/>
      <c r="E90" s="27"/>
      <c r="F90" s="27"/>
      <c r="H90" s="27"/>
      <c r="I90" s="27"/>
      <c r="J90" s="27"/>
      <c r="K90" s="27"/>
      <c r="L90" s="27"/>
      <c r="M90" s="27"/>
      <c r="N90" s="27"/>
      <c r="O90" s="27"/>
    </row>
    <row r="91" spans="1:15" x14ac:dyDescent="0.25">
      <c r="A91" s="27"/>
      <c r="B91" s="27"/>
      <c r="C91" s="27"/>
      <c r="D91" s="27"/>
      <c r="E91" s="27"/>
      <c r="F91" s="27"/>
      <c r="H91" s="27"/>
      <c r="I91" s="27"/>
      <c r="J91" s="27"/>
      <c r="K91" s="27"/>
      <c r="L91" s="27"/>
      <c r="M91" s="27"/>
      <c r="N91" s="27"/>
      <c r="O91" s="27"/>
    </row>
    <row r="92" spans="1:15" x14ac:dyDescent="0.25">
      <c r="A92" s="27"/>
      <c r="B92" s="27"/>
      <c r="C92" s="27"/>
      <c r="D92" s="27"/>
      <c r="E92" s="27"/>
      <c r="F92" s="27"/>
      <c r="H92" s="27"/>
      <c r="I92" s="27"/>
      <c r="J92" s="27"/>
      <c r="K92" s="27"/>
      <c r="L92" s="27"/>
      <c r="M92" s="27"/>
      <c r="N92" s="27"/>
      <c r="O92" s="27"/>
    </row>
    <row r="93" spans="1:15" x14ac:dyDescent="0.25">
      <c r="A93" s="27"/>
      <c r="B93" s="27"/>
      <c r="C93" s="27"/>
      <c r="D93" s="27"/>
      <c r="E93" s="27"/>
      <c r="F93" s="27"/>
      <c r="H93" s="27"/>
      <c r="I93" s="27"/>
      <c r="J93" s="27"/>
      <c r="K93" s="27"/>
      <c r="L93" s="27"/>
      <c r="M93" s="27"/>
      <c r="N93" s="27"/>
      <c r="O93" s="27"/>
    </row>
    <row r="94" spans="1:15" x14ac:dyDescent="0.25">
      <c r="A94" s="27"/>
      <c r="B94" s="27"/>
      <c r="C94" s="27"/>
      <c r="D94" s="27"/>
      <c r="E94" s="27"/>
      <c r="F94" s="27"/>
      <c r="H94" s="27"/>
      <c r="I94" s="27"/>
      <c r="J94" s="27"/>
      <c r="K94" s="27"/>
      <c r="L94" s="27"/>
      <c r="M94" s="27"/>
      <c r="N94" s="27"/>
      <c r="O94" s="27"/>
    </row>
    <row r="95" spans="1:15" x14ac:dyDescent="0.25">
      <c r="A95" s="27"/>
      <c r="B95" s="27"/>
      <c r="C95" s="27"/>
      <c r="D95" s="27"/>
      <c r="E95" s="27"/>
      <c r="F95" s="27"/>
      <c r="H95" s="27"/>
      <c r="I95" s="27"/>
      <c r="J95" s="27"/>
      <c r="K95" s="27"/>
      <c r="L95" s="27"/>
      <c r="M95" s="27"/>
      <c r="N95" s="27"/>
      <c r="O95" s="27"/>
    </row>
    <row r="96" spans="1:15" x14ac:dyDescent="0.25">
      <c r="A96" s="27"/>
      <c r="B96" s="27"/>
      <c r="C96" s="27"/>
      <c r="D96" s="27"/>
      <c r="E96" s="27"/>
      <c r="F96" s="27"/>
      <c r="H96" s="27"/>
      <c r="I96" s="27"/>
      <c r="J96" s="27"/>
      <c r="K96" s="27"/>
      <c r="L96" s="27"/>
      <c r="M96" s="27"/>
      <c r="N96" s="27"/>
      <c r="O96" s="27"/>
    </row>
    <row r="97" spans="1:15" x14ac:dyDescent="0.25">
      <c r="A97" s="27"/>
      <c r="B97" s="27"/>
      <c r="C97" s="27"/>
      <c r="D97" s="27"/>
      <c r="E97" s="27"/>
      <c r="F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H125" s="27"/>
      <c r="I125" s="27"/>
      <c r="J125" s="27"/>
      <c r="K125" s="27"/>
      <c r="L125" s="27"/>
      <c r="M125" s="27"/>
      <c r="N125" s="27"/>
      <c r="O125" s="27"/>
    </row>
    <row r="126" spans="1:15" x14ac:dyDescent="0.25">
      <c r="A126" s="27"/>
      <c r="B126" s="27"/>
      <c r="C126" s="27"/>
      <c r="D126" s="27"/>
      <c r="E126" s="27"/>
      <c r="F126" s="27"/>
      <c r="H126" s="27"/>
      <c r="I126" s="27"/>
      <c r="J126" s="27"/>
      <c r="K126" s="27"/>
      <c r="L126" s="27"/>
      <c r="M126" s="27"/>
      <c r="N126" s="27"/>
      <c r="O126" s="27"/>
    </row>
    <row r="127" spans="1:15" ht="62.25" customHeight="1" x14ac:dyDescent="0.25">
      <c r="A127" s="27"/>
      <c r="B127" s="27"/>
      <c r="C127" s="27"/>
      <c r="D127" s="87" t="s">
        <v>181</v>
      </c>
      <c r="E127" s="87"/>
      <c r="F127" s="8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H131" s="27"/>
      <c r="I131" s="27"/>
      <c r="J131" s="27"/>
      <c r="K131" s="27"/>
      <c r="L131" s="27"/>
      <c r="M131" s="27"/>
      <c r="N131" s="27"/>
      <c r="O131" s="27"/>
    </row>
    <row r="132" spans="1:15" hidden="1" x14ac:dyDescent="0.25">
      <c r="A132" s="27"/>
      <c r="B132" s="27"/>
      <c r="C132" s="27"/>
      <c r="D132" s="27"/>
      <c r="E132" s="27"/>
      <c r="F132" s="27"/>
      <c r="H132" s="27"/>
      <c r="I132" s="27"/>
      <c r="J132" s="27"/>
      <c r="K132" s="27"/>
      <c r="L132" s="27"/>
      <c r="M132" s="27"/>
      <c r="N132" s="27"/>
      <c r="O132" s="27"/>
    </row>
    <row r="133" spans="1:15" hidden="1" x14ac:dyDescent="0.25">
      <c r="A133" s="27"/>
      <c r="B133" s="27"/>
      <c r="C133" s="27"/>
      <c r="D133" s="27"/>
      <c r="E133" s="27"/>
      <c r="F133" s="27"/>
      <c r="H133" s="27"/>
      <c r="I133" s="27"/>
      <c r="J133" s="27"/>
      <c r="K133" s="27"/>
      <c r="L133" s="27"/>
      <c r="M133" s="27"/>
      <c r="N133" s="27"/>
      <c r="O133" s="27"/>
    </row>
    <row r="134" spans="1:15" hidden="1" x14ac:dyDescent="0.25">
      <c r="A134" s="27"/>
      <c r="B134" s="27"/>
      <c r="C134" s="27"/>
      <c r="D134" s="27"/>
      <c r="E134" s="27"/>
      <c r="F134" s="27"/>
      <c r="H134" s="27"/>
      <c r="I134" s="27"/>
      <c r="J134" s="27"/>
      <c r="K134" s="27"/>
      <c r="L134" s="27"/>
      <c r="M134" s="27"/>
      <c r="N134" s="27"/>
      <c r="O134" s="27"/>
    </row>
    <row r="135" spans="1:15" hidden="1" x14ac:dyDescent="0.25">
      <c r="A135" s="27"/>
      <c r="B135" s="27"/>
      <c r="C135" s="27"/>
      <c r="D135" s="27"/>
      <c r="E135" s="27"/>
      <c r="F135" s="27"/>
      <c r="H135" s="27"/>
      <c r="I135" s="27"/>
      <c r="J135" s="27"/>
      <c r="K135" s="27"/>
      <c r="L135" s="27"/>
      <c r="M135" s="27"/>
      <c r="N135" s="27"/>
      <c r="O135" s="27"/>
    </row>
    <row r="136" spans="1:15" hidden="1" x14ac:dyDescent="0.25">
      <c r="H136" s="27"/>
      <c r="I136" s="27"/>
      <c r="J136" s="27"/>
      <c r="K136" s="27"/>
      <c r="L136" s="27"/>
      <c r="M136" s="27"/>
      <c r="N136" s="27"/>
      <c r="O136" s="27"/>
    </row>
    <row r="137" spans="1:15" hidden="1" x14ac:dyDescent="0.25">
      <c r="A137" s="27"/>
      <c r="B137" s="27"/>
      <c r="C137" s="27"/>
      <c r="D137" s="27"/>
      <c r="E137" s="27"/>
      <c r="F137" s="27"/>
      <c r="H137" s="27"/>
      <c r="I137" s="27"/>
      <c r="J137" s="27"/>
      <c r="K137" s="27"/>
      <c r="L137" s="27"/>
      <c r="M137" s="27"/>
      <c r="N137" s="27"/>
      <c r="O137" s="27"/>
    </row>
    <row r="138" spans="1:15" hidden="1" x14ac:dyDescent="0.25">
      <c r="H138" s="27"/>
      <c r="I138" s="27"/>
      <c r="J138" s="27"/>
      <c r="K138" s="27"/>
      <c r="L138" s="27"/>
      <c r="M138" s="27"/>
      <c r="N138" s="27"/>
      <c r="O138" s="27"/>
    </row>
  </sheetData>
  <sheetProtection algorithmName="SHA-512" hashValue="W7nJbxHA9gybapmtqmhubgYq1hQ8qRvYheZKMD/6QOZ+SgADIWC9gAL80vjce/bpc2XRmDWiWHQ91T9dWTHvnw==" saltValue="z5mQatFfo8otd4kDRHGXSw==" spinCount="100000" sheet="1" selectLockedCells="1"/>
  <mergeCells count="11">
    <mergeCell ref="D13:E13"/>
    <mergeCell ref="D127:F127"/>
    <mergeCell ref="D7:F7"/>
    <mergeCell ref="D8:F8"/>
    <mergeCell ref="D9:F9"/>
    <mergeCell ref="D10:F10"/>
    <mergeCell ref="D11:E11"/>
    <mergeCell ref="D15:E15"/>
    <mergeCell ref="D17:E17"/>
    <mergeCell ref="D52:F52"/>
    <mergeCell ref="D55:F55"/>
  </mergeCells>
  <dataValidations count="3">
    <dataValidation type="list" allowBlank="1" showInputMessage="1" showErrorMessage="1" sqref="E16" xr:uid="{E7CD7F65-35A5-4FC7-8F4C-2F6EB05B33C3}">
      <formula1>N11:N23</formula1>
    </dataValidation>
    <dataValidation type="list" allowBlank="1" showInputMessage="1" showErrorMessage="1" sqref="E14" xr:uid="{667F7DCA-2484-4941-8E4E-28AC40FE9A6A}">
      <formula1>$M$11:$M$23</formula1>
    </dataValidation>
    <dataValidation type="list" allowBlank="1" showInputMessage="1" showErrorMessage="1" errorTitle="nur X oder leer möglich" error="nur X oder leer möglich" sqref="E12" xr:uid="{AAFEC87B-E947-4A0A-B602-2F2900AD5A20}">
      <formula1>$L$12:$L$13</formula1>
    </dataValidation>
  </dataValidations>
  <hyperlinks>
    <hyperlink ref="D127:F127" r:id="rId1" display="Informationen zum Download auf der Website der Stadt Göttingen" xr:uid="{BBE51A55-AEE4-4AA7-98E8-3B1FB1ED5050}"/>
  </hyperlinks>
  <pageMargins left="0.7" right="0.7" top="0.78740157499999996" bottom="0.78740157499999996" header="0.3" footer="0.3"/>
  <pageSetup paperSize="9" orientation="portrait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Tabelle1</vt:lpstr>
      <vt:lpstr>zulässig</vt:lpstr>
      <vt:lpstr>deutsch</vt:lpstr>
      <vt:lpstr>englisch</vt:lpstr>
      <vt:lpstr>französisch</vt:lpstr>
      <vt:lpstr>türkisch</vt:lpstr>
      <vt:lpstr>arabisch</vt:lpstr>
      <vt:lpstr>ukrainisch</vt:lpstr>
      <vt:lpstr>Tabelle1!Kontrollkästchen28</vt:lpstr>
      <vt:lpstr>Tabelle1!Kontrollkästchen30</vt:lpstr>
      <vt:lpstr>Tabelle1!Kontrollkästchen31</vt:lpstr>
      <vt:lpstr>Tabelle1!Kontrollkästchen34</vt:lpstr>
    </vt:vector>
  </TitlesOfParts>
  <Company>Stadt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Höppner, Anja</dc:creator>
  <cp:lastModifiedBy>Virnich, Jelena</cp:lastModifiedBy>
  <cp:lastPrinted>2025-02-06T12:46:43Z</cp:lastPrinted>
  <dcterms:created xsi:type="dcterms:W3CDTF">2024-09-20T08:11:12Z</dcterms:created>
  <dcterms:modified xsi:type="dcterms:W3CDTF">2026-04-14T09:09:19Z</dcterms:modified>
</cp:coreProperties>
</file>